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общая\Оржиховская Н.В\Холмушинская ООШ\Цикличное меню\Цикличное меню школа\"/>
    </mc:Choice>
  </mc:AlternateContent>
  <bookViews>
    <workbookView xWindow="-60" yWindow="-60" windowWidth="15480" windowHeight="11640"/>
  </bookViews>
  <sheets>
    <sheet name="Лист1" sheetId="1" r:id="rId1"/>
  </sheets>
  <definedNames>
    <definedName name="_xlnm._FilterDatabase" localSheetId="0" hidden="1">Лист1!$A$15:$S$94</definedName>
    <definedName name="_xlnm.Print_Area" localSheetId="0">Лист1!$B$2:$U$244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9" i="1" l="1"/>
  <c r="D175" i="1"/>
  <c r="D243" i="1"/>
  <c r="F27" i="1" l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E27" i="1"/>
  <c r="F188" i="1" l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E188" i="1"/>
  <c r="F95" i="1" l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E95" i="1"/>
  <c r="E174" i="1" l="1"/>
  <c r="E163" i="1"/>
  <c r="E242" i="1"/>
  <c r="G232" i="1" l="1"/>
  <c r="K232" i="1"/>
  <c r="L232" i="1"/>
  <c r="M232" i="1"/>
  <c r="N232" i="1"/>
  <c r="O232" i="1"/>
  <c r="P232" i="1"/>
  <c r="Q232" i="1"/>
  <c r="R232" i="1"/>
  <c r="S232" i="1"/>
  <c r="E219" i="1"/>
  <c r="E210" i="1"/>
  <c r="E198" i="1"/>
  <c r="E149" i="1"/>
  <c r="E139" i="1"/>
  <c r="E128" i="1"/>
  <c r="G119" i="1"/>
  <c r="K119" i="1"/>
  <c r="L119" i="1"/>
  <c r="M119" i="1"/>
  <c r="N119" i="1"/>
  <c r="O119" i="1"/>
  <c r="P119" i="1"/>
  <c r="Q119" i="1"/>
  <c r="R119" i="1"/>
  <c r="S119" i="1"/>
  <c r="E105" i="1"/>
  <c r="E8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E73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E61" i="1"/>
  <c r="E37" i="1"/>
  <c r="G51" i="1"/>
  <c r="K51" i="1"/>
  <c r="L51" i="1"/>
  <c r="M51" i="1"/>
  <c r="N51" i="1"/>
  <c r="O51" i="1"/>
  <c r="P51" i="1"/>
  <c r="Q51" i="1"/>
  <c r="R51" i="1"/>
  <c r="S51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J117" i="1" l="1"/>
  <c r="J119" i="1" s="1"/>
  <c r="I117" i="1"/>
  <c r="I119" i="1" s="1"/>
  <c r="H117" i="1"/>
  <c r="H119" i="1" s="1"/>
  <c r="F117" i="1"/>
  <c r="F119" i="1" s="1"/>
  <c r="E117" i="1"/>
  <c r="E119" i="1" s="1"/>
  <c r="J230" i="1"/>
  <c r="J232" i="1" s="1"/>
  <c r="I230" i="1"/>
  <c r="I232" i="1" s="1"/>
  <c r="H230" i="1"/>
  <c r="H232" i="1" s="1"/>
  <c r="F230" i="1"/>
  <c r="F232" i="1" s="1"/>
  <c r="E230" i="1"/>
  <c r="E232" i="1" s="1"/>
  <c r="J49" i="1" l="1"/>
  <c r="J51" i="1" s="1"/>
  <c r="I49" i="1"/>
  <c r="I51" i="1" s="1"/>
  <c r="H49" i="1"/>
  <c r="H51" i="1" s="1"/>
  <c r="F49" i="1"/>
  <c r="F51" i="1" s="1"/>
  <c r="F210" i="1" l="1"/>
  <c r="G210" i="1"/>
  <c r="H210" i="1"/>
  <c r="I210" i="1"/>
  <c r="J210" i="1"/>
  <c r="K210" i="1"/>
  <c r="L210" i="1"/>
  <c r="M210" i="1"/>
  <c r="N210" i="1"/>
  <c r="O210" i="1"/>
  <c r="P210" i="1"/>
  <c r="Q210" i="1"/>
  <c r="Q220" i="1" s="1"/>
  <c r="R210" i="1"/>
  <c r="S210" i="1"/>
  <c r="F219" i="1"/>
  <c r="F220" i="1" s="1"/>
  <c r="G219" i="1"/>
  <c r="H219" i="1"/>
  <c r="I219" i="1"/>
  <c r="J219" i="1"/>
  <c r="K219" i="1"/>
  <c r="L219" i="1"/>
  <c r="M219" i="1"/>
  <c r="N219" i="1"/>
  <c r="O219" i="1"/>
  <c r="P219" i="1"/>
  <c r="Q219" i="1"/>
  <c r="R219" i="1"/>
  <c r="R220" i="1" s="1"/>
  <c r="S219" i="1"/>
  <c r="D220" i="1"/>
  <c r="E220" i="1"/>
  <c r="E49" i="1"/>
  <c r="E51" i="1" s="1"/>
  <c r="I220" i="1" l="1"/>
  <c r="M220" i="1"/>
  <c r="N220" i="1"/>
  <c r="K220" i="1"/>
  <c r="J220" i="1"/>
  <c r="O220" i="1"/>
  <c r="G220" i="1"/>
  <c r="S220" i="1"/>
  <c r="P220" i="1"/>
  <c r="L220" i="1"/>
  <c r="H220" i="1"/>
  <c r="D62" i="1"/>
  <c r="D129" i="1" l="1"/>
  <c r="U243" i="1" l="1"/>
  <c r="T243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T211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T189" i="1"/>
  <c r="T175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D150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D106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T85" i="1"/>
  <c r="D84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T52" i="1"/>
  <c r="T63" i="1" s="1"/>
  <c r="D38" i="1"/>
  <c r="F38" i="1"/>
  <c r="E38" i="1"/>
  <c r="K243" i="1" l="1"/>
  <c r="P84" i="1"/>
  <c r="E243" i="1"/>
  <c r="Q243" i="1"/>
  <c r="J84" i="1"/>
  <c r="L38" i="1"/>
  <c r="R38" i="1"/>
  <c r="K129" i="1"/>
  <c r="K150" i="1"/>
  <c r="M129" i="1"/>
  <c r="F150" i="1"/>
  <c r="L150" i="1"/>
  <c r="R150" i="1"/>
  <c r="G129" i="1"/>
  <c r="S129" i="1"/>
  <c r="H38" i="1"/>
  <c r="R62" i="1"/>
  <c r="L62" i="1"/>
  <c r="F62" i="1"/>
  <c r="N38" i="1"/>
  <c r="I84" i="1"/>
  <c r="O84" i="1"/>
  <c r="F84" i="1"/>
  <c r="L84" i="1"/>
  <c r="R84" i="1"/>
  <c r="J175" i="1"/>
  <c r="P175" i="1"/>
  <c r="G175" i="1"/>
  <c r="M175" i="1"/>
  <c r="S175" i="1"/>
  <c r="I199" i="1"/>
  <c r="O199" i="1"/>
  <c r="O106" i="1"/>
  <c r="G150" i="1"/>
  <c r="M150" i="1"/>
  <c r="S150" i="1"/>
  <c r="F243" i="1"/>
  <c r="R243" i="1"/>
  <c r="I38" i="1"/>
  <c r="O38" i="1"/>
  <c r="J106" i="1"/>
  <c r="G106" i="1"/>
  <c r="S106" i="1"/>
  <c r="H150" i="1"/>
  <c r="J62" i="1"/>
  <c r="P62" i="1"/>
  <c r="E106" i="1"/>
  <c r="K106" i="1"/>
  <c r="Q106" i="1"/>
  <c r="H175" i="1"/>
  <c r="N175" i="1"/>
  <c r="H199" i="1"/>
  <c r="N199" i="1"/>
  <c r="K38" i="1"/>
  <c r="Q38" i="1"/>
  <c r="H84" i="1"/>
  <c r="N84" i="1"/>
  <c r="I106" i="1"/>
  <c r="I175" i="1"/>
  <c r="O175" i="1"/>
  <c r="I243" i="1"/>
  <c r="O243" i="1"/>
  <c r="L243" i="1"/>
  <c r="J199" i="1"/>
  <c r="P199" i="1"/>
  <c r="P106" i="1"/>
  <c r="M106" i="1"/>
  <c r="N150" i="1"/>
  <c r="E150" i="1"/>
  <c r="Q150" i="1"/>
  <c r="E199" i="1"/>
  <c r="K199" i="1"/>
  <c r="Q199" i="1"/>
  <c r="G199" i="1"/>
  <c r="M199" i="1"/>
  <c r="S199" i="1"/>
  <c r="M62" i="1"/>
  <c r="F199" i="1"/>
  <c r="L199" i="1"/>
  <c r="R199" i="1"/>
  <c r="H62" i="1"/>
  <c r="N62" i="1"/>
  <c r="E84" i="1"/>
  <c r="K84" i="1"/>
  <c r="Q84" i="1"/>
  <c r="J129" i="1"/>
  <c r="P129" i="1"/>
  <c r="I150" i="1"/>
  <c r="O150" i="1"/>
  <c r="E175" i="1"/>
  <c r="K175" i="1"/>
  <c r="Q175" i="1"/>
  <c r="G62" i="1"/>
  <c r="S62" i="1"/>
  <c r="J38" i="1"/>
  <c r="P38" i="1"/>
  <c r="I62" i="1"/>
  <c r="O62" i="1"/>
  <c r="H106" i="1"/>
  <c r="N106" i="1"/>
  <c r="E129" i="1"/>
  <c r="Q129" i="1"/>
  <c r="J150" i="1"/>
  <c r="P150" i="1"/>
  <c r="F175" i="1"/>
  <c r="L175" i="1"/>
  <c r="R175" i="1"/>
  <c r="G243" i="1"/>
  <c r="M243" i="1"/>
  <c r="S243" i="1"/>
  <c r="J243" i="1"/>
  <c r="P243" i="1"/>
  <c r="G38" i="1"/>
  <c r="M38" i="1"/>
  <c r="S38" i="1"/>
  <c r="G84" i="1"/>
  <c r="M84" i="1"/>
  <c r="S84" i="1"/>
  <c r="F106" i="1"/>
  <c r="L106" i="1"/>
  <c r="R106" i="1"/>
  <c r="F129" i="1"/>
  <c r="L129" i="1"/>
  <c r="R129" i="1"/>
  <c r="H243" i="1"/>
  <c r="N243" i="1"/>
  <c r="I129" i="1"/>
  <c r="O129" i="1"/>
  <c r="H129" i="1"/>
  <c r="N129" i="1"/>
  <c r="E62" i="1"/>
  <c r="K62" i="1"/>
  <c r="Q62" i="1"/>
</calcChain>
</file>

<file path=xl/sharedStrings.xml><?xml version="1.0" encoding="utf-8"?>
<sst xmlns="http://schemas.openxmlformats.org/spreadsheetml/2006/main" count="613" uniqueCount="119">
  <si>
    <t>1 День</t>
  </si>
  <si>
    <t>№ рецептуры и сборника</t>
  </si>
  <si>
    <t>Прием пищи, 
наименование блюда</t>
  </si>
  <si>
    <t>Масса порции</t>
  </si>
  <si>
    <t>Энергетич. ценность (ккал)</t>
  </si>
  <si>
    <t>Пищевые вещества (г)</t>
  </si>
  <si>
    <t>Витамины (мг)</t>
  </si>
  <si>
    <t>Минеральные вещества (мг)</t>
  </si>
  <si>
    <t>Б</t>
  </si>
  <si>
    <t>Ж</t>
  </si>
  <si>
    <t>У</t>
  </si>
  <si>
    <t>В1</t>
  </si>
  <si>
    <t>В2</t>
  </si>
  <si>
    <t>С</t>
  </si>
  <si>
    <t>А</t>
  </si>
  <si>
    <t>Е</t>
  </si>
  <si>
    <t>Са</t>
  </si>
  <si>
    <t>Р</t>
  </si>
  <si>
    <t>Мg</t>
  </si>
  <si>
    <t>Zn</t>
  </si>
  <si>
    <t>I</t>
  </si>
  <si>
    <t>Fe</t>
  </si>
  <si>
    <t xml:space="preserve">Цена </t>
  </si>
  <si>
    <t>Завтрак</t>
  </si>
  <si>
    <t>Итого завтрак:</t>
  </si>
  <si>
    <t>Обед</t>
  </si>
  <si>
    <t xml:space="preserve">Компот из смеси сухофруктов </t>
  </si>
  <si>
    <t>Хлеб пшеничный</t>
  </si>
  <si>
    <t>Итого обед:</t>
  </si>
  <si>
    <t xml:space="preserve"> </t>
  </si>
  <si>
    <t>Каша молочная пшенная с маслом сливочным</t>
  </si>
  <si>
    <t>Какао с молоком</t>
  </si>
  <si>
    <t>Итого за день</t>
  </si>
  <si>
    <t>День: 2</t>
  </si>
  <si>
    <t>Итого завтрак</t>
  </si>
  <si>
    <t>Суп картофельный с макаронными изделиями</t>
  </si>
  <si>
    <t>Итого обед</t>
  </si>
  <si>
    <t>Итого за день:</t>
  </si>
  <si>
    <t>День: 3</t>
  </si>
  <si>
    <t xml:space="preserve">Рис припущенный </t>
  </si>
  <si>
    <t>Каша молочная манная с маслом сливочным</t>
  </si>
  <si>
    <t>Итого день:</t>
  </si>
  <si>
    <t>День: 4</t>
  </si>
  <si>
    <t>Каша молочная рисовая с маслом сливочным</t>
  </si>
  <si>
    <t>День: 5</t>
  </si>
  <si>
    <t xml:space="preserve">Макароны отварные </t>
  </si>
  <si>
    <t>День: 6</t>
  </si>
  <si>
    <t xml:space="preserve">Каша гречневая рассыпчатая </t>
  </si>
  <si>
    <t xml:space="preserve">Чай с молоком с сахаром </t>
  </si>
  <si>
    <t>Суп крестьянский с крупой со сметаной</t>
  </si>
  <si>
    <t xml:space="preserve">Пюре картофельное </t>
  </si>
  <si>
    <t>День: 7</t>
  </si>
  <si>
    <t xml:space="preserve">Чай с сахаром </t>
  </si>
  <si>
    <t>Капуста тушеная</t>
  </si>
  <si>
    <t>День: 8</t>
  </si>
  <si>
    <t>Каша молочная "Дружба" с маслом сливочным</t>
  </si>
  <si>
    <t>Суп картофельный с рыбными консервами</t>
  </si>
  <si>
    <t>Итого день</t>
  </si>
  <si>
    <t>День: 9</t>
  </si>
  <si>
    <t>День: 10</t>
  </si>
  <si>
    <t>для учащихся МБОУ "Холмушинская ООШ"</t>
  </si>
  <si>
    <t>Бутерброд с маслом сливочным</t>
  </si>
  <si>
    <t>Яблоко</t>
  </si>
  <si>
    <t>200</t>
  </si>
  <si>
    <t>100</t>
  </si>
  <si>
    <t>250</t>
  </si>
  <si>
    <t>Нарезка из свежих помидоров с растительным маслом</t>
  </si>
  <si>
    <t>20</t>
  </si>
  <si>
    <t>Рагу овощное</t>
  </si>
  <si>
    <t>Нарезка из свежих огурцов с растительным маслом</t>
  </si>
  <si>
    <t>Кисель из ягодного джема</t>
  </si>
  <si>
    <t>Зеленый горошек консервированный</t>
  </si>
  <si>
    <t>Примерное цикличное меню на 10 дней</t>
  </si>
  <si>
    <t>Бутерброд с сыром</t>
  </si>
  <si>
    <t>Биточки (мясной п/ф)</t>
  </si>
  <si>
    <t>Икра кабачковая</t>
  </si>
  <si>
    <t xml:space="preserve">Сок </t>
  </si>
  <si>
    <t>Борщ из свежей капусты со сметаной</t>
  </si>
  <si>
    <t>Директор МБОУ "ХолмушинскаяООШ"</t>
  </si>
  <si>
    <t xml:space="preserve">                                             Н.В.Власко</t>
  </si>
  <si>
    <t>Сборник технологических нормативов, рецептурных блюд и кулинарных изделий для школьных образовательных учреждений,школ-интернатов, детских домов и детских оздоровительных учреждений</t>
  </si>
  <si>
    <t>Работа на мясных полуфабрикатах высокой степени готовности.</t>
  </si>
  <si>
    <t>ПЕРМЬ 2008г.</t>
  </si>
  <si>
    <t>100/3</t>
  </si>
  <si>
    <t>Хлеб пшенично- ржаной</t>
  </si>
  <si>
    <t>40</t>
  </si>
  <si>
    <t>1010</t>
  </si>
  <si>
    <t>Хлеб пшенично-ржаной</t>
  </si>
  <si>
    <t>200 (195/5)</t>
  </si>
  <si>
    <t>50 (30/20)</t>
  </si>
  <si>
    <t>200 (185/15)</t>
  </si>
  <si>
    <t>250 (240/10)</t>
  </si>
  <si>
    <t>пром.выпуск</t>
  </si>
  <si>
    <t>Суп картофельный с бобовыми</t>
  </si>
  <si>
    <t>Тефтели (мясной п/ф)</t>
  </si>
  <si>
    <t>Сырники из творога</t>
  </si>
  <si>
    <t>50</t>
  </si>
  <si>
    <t>Масло сливочное (порционно)</t>
  </si>
  <si>
    <t>10</t>
  </si>
  <si>
    <t>Котлета "Веста" (мясной п/ф)</t>
  </si>
  <si>
    <t>Сыр (порционно)</t>
  </si>
  <si>
    <t>15</t>
  </si>
  <si>
    <t>35 (20/15)</t>
  </si>
  <si>
    <t>Шоколад</t>
  </si>
  <si>
    <t>Груша</t>
  </si>
  <si>
    <t>Голубцы "Ленивые" (мясной п/ф)</t>
  </si>
  <si>
    <t>Напиток из шиповника</t>
  </si>
  <si>
    <t>Рассольник "Ленинградский"</t>
  </si>
  <si>
    <t>Ёжики "Вкусные" (мясной п/ф)</t>
  </si>
  <si>
    <t>Ромштекс куриный (мясной п/ф)</t>
  </si>
  <si>
    <t>Каша овсянная молочная жидкая</t>
  </si>
  <si>
    <t>Пельмени отварные смаслом сливочным</t>
  </si>
  <si>
    <t>Сметана</t>
  </si>
  <si>
    <t xml:space="preserve">     ОВЗ и Инвалиды 12-18 лет</t>
  </si>
  <si>
    <t>б/н</t>
  </si>
  <si>
    <t>Творожная масса</t>
  </si>
  <si>
    <t>650</t>
  </si>
  <si>
    <t>Утверждено " 01 " сентября   2024г.</t>
  </si>
  <si>
    <t>(  2024-2025 учебный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</si>
</sst>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B0F0"/>
      <name val="Times New Roman"/>
      <family val="1"/>
      <charset val="204"/>
    </font>
    <font>
      <sz val="20"/>
      <name val="Arial Cyr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u/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rgb="FF00B0F0"/>
      <name val="Times New Roman"/>
      <family val="1"/>
      <charset val="204"/>
    </font>
    <font>
      <b/>
      <sz val="20"/>
      <color rgb="FF00B0F0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Border="1"/>
    <xf numFmtId="2" fontId="3" fillId="0" borderId="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 wrapText="1"/>
    </xf>
    <xf numFmtId="2" fontId="6" fillId="2" borderId="1" xfId="0" applyNumberFormat="1" applyFont="1" applyFill="1" applyBorder="1" applyAlignment="1">
      <alignment horizontal="center" wrapText="1"/>
    </xf>
    <xf numFmtId="2" fontId="9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left" wrapText="1"/>
    </xf>
    <xf numFmtId="2" fontId="9" fillId="0" borderId="0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2" fontId="9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2" fontId="9" fillId="0" borderId="0" xfId="0" applyNumberFormat="1" applyFont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2" fontId="11" fillId="0" borderId="0" xfId="0" applyNumberFormat="1" applyFont="1" applyBorder="1" applyAlignment="1">
      <alignment horizontal="center" vertical="center"/>
    </xf>
    <xf numFmtId="0" fontId="8" fillId="0" borderId="0" xfId="0" applyFont="1"/>
    <xf numFmtId="2" fontId="11" fillId="0" borderId="0" xfId="0" applyNumberFormat="1" applyFont="1" applyFill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wrapText="1"/>
    </xf>
    <xf numFmtId="2" fontId="11" fillId="2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 wrapText="1"/>
    </xf>
    <xf numFmtId="2" fontId="9" fillId="2" borderId="0" xfId="0" applyNumberFormat="1" applyFont="1" applyFill="1" applyBorder="1" applyAlignment="1">
      <alignment horizontal="center" wrapText="1"/>
    </xf>
    <xf numFmtId="2" fontId="9" fillId="2" borderId="0" xfId="0" applyNumberFormat="1" applyFont="1" applyFill="1" applyBorder="1" applyAlignment="1">
      <alignment horizontal="center" vertical="center" wrapText="1"/>
    </xf>
    <xf numFmtId="2" fontId="9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2" fontId="8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2" fontId="11" fillId="2" borderId="2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3" fillId="0" borderId="0" xfId="0" applyFont="1"/>
    <xf numFmtId="49" fontId="13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Alignment="1"/>
    <xf numFmtId="2" fontId="15" fillId="0" borderId="0" xfId="0" applyNumberFormat="1" applyFont="1" applyAlignment="1"/>
    <xf numFmtId="2" fontId="15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center"/>
    </xf>
    <xf numFmtId="2" fontId="15" fillId="0" borderId="0" xfId="0" applyNumberFormat="1" applyFont="1" applyAlignment="1">
      <alignment wrapText="1"/>
    </xf>
    <xf numFmtId="0" fontId="15" fillId="0" borderId="0" xfId="0" applyFont="1" applyAlignment="1"/>
    <xf numFmtId="2" fontId="14" fillId="0" borderId="0" xfId="0" applyNumberFormat="1" applyFont="1" applyAlignment="1"/>
    <xf numFmtId="2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wrapText="1"/>
    </xf>
    <xf numFmtId="0" fontId="14" fillId="0" borderId="0" xfId="0" applyFont="1" applyBorder="1"/>
    <xf numFmtId="49" fontId="14" fillId="0" borderId="0" xfId="0" applyNumberFormat="1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0" fontId="14" fillId="0" borderId="0" xfId="0" applyFont="1"/>
    <xf numFmtId="49" fontId="14" fillId="0" borderId="0" xfId="0" applyNumberFormat="1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2" fontId="15" fillId="0" borderId="0" xfId="0" applyNumberFormat="1" applyFont="1" applyFill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4" fillId="4" borderId="11" xfId="0" applyFont="1" applyFill="1" applyBorder="1" applyAlignment="1">
      <alignment wrapText="1"/>
    </xf>
    <xf numFmtId="2" fontId="14" fillId="4" borderId="12" xfId="0" applyNumberFormat="1" applyFont="1" applyFill="1" applyBorder="1" applyAlignment="1">
      <alignment horizontal="center"/>
    </xf>
    <xf numFmtId="2" fontId="14" fillId="4" borderId="13" xfId="0" applyNumberFormat="1" applyFont="1" applyFill="1" applyBorder="1" applyAlignment="1">
      <alignment horizontal="center"/>
    </xf>
    <xf numFmtId="0" fontId="14" fillId="4" borderId="14" xfId="0" applyFont="1" applyFill="1" applyBorder="1" applyAlignment="1">
      <alignment wrapText="1"/>
    </xf>
    <xf numFmtId="0" fontId="15" fillId="4" borderId="15" xfId="0" applyFont="1" applyFill="1" applyBorder="1" applyAlignment="1">
      <alignment wrapText="1"/>
    </xf>
    <xf numFmtId="0" fontId="14" fillId="4" borderId="15" xfId="0" applyFont="1" applyFill="1" applyBorder="1" applyAlignment="1">
      <alignment wrapText="1"/>
    </xf>
    <xf numFmtId="2" fontId="14" fillId="4" borderId="15" xfId="0" applyNumberFormat="1" applyFont="1" applyFill="1" applyBorder="1" applyAlignment="1">
      <alignment horizontal="center"/>
    </xf>
    <xf numFmtId="2" fontId="14" fillId="4" borderId="16" xfId="0" applyNumberFormat="1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2" fontId="15" fillId="2" borderId="3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left" vertical="center" wrapText="1"/>
    </xf>
    <xf numFmtId="2" fontId="14" fillId="2" borderId="5" xfId="0" applyNumberFormat="1" applyFont="1" applyFill="1" applyBorder="1" applyAlignment="1">
      <alignment horizontal="left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left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2" fontId="14" fillId="2" borderId="8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vertical="center" wrapText="1"/>
    </xf>
    <xf numFmtId="2" fontId="15" fillId="2" borderId="4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wrapText="1"/>
    </xf>
    <xf numFmtId="0" fontId="15" fillId="0" borderId="0" xfId="0" applyFont="1" applyBorder="1" applyAlignment="1">
      <alignment wrapText="1"/>
    </xf>
    <xf numFmtId="49" fontId="14" fillId="0" borderId="0" xfId="0" applyNumberFormat="1" applyFont="1" applyBorder="1" applyAlignment="1">
      <alignment horizontal="center" wrapText="1"/>
    </xf>
    <xf numFmtId="2" fontId="15" fillId="2" borderId="0" xfId="0" applyNumberFormat="1" applyFont="1" applyFill="1" applyBorder="1" applyAlignment="1">
      <alignment horizontal="center" wrapText="1"/>
    </xf>
    <xf numFmtId="0" fontId="15" fillId="4" borderId="11" xfId="0" applyFont="1" applyFill="1" applyBorder="1" applyAlignment="1">
      <alignment wrapText="1"/>
    </xf>
    <xf numFmtId="0" fontId="15" fillId="4" borderId="12" xfId="0" applyFont="1" applyFill="1" applyBorder="1" applyAlignment="1">
      <alignment wrapText="1"/>
    </xf>
    <xf numFmtId="49" fontId="14" fillId="4" borderId="12" xfId="0" applyNumberFormat="1" applyFont="1" applyFill="1" applyBorder="1" applyAlignment="1">
      <alignment horizontal="center" wrapText="1"/>
    </xf>
    <xf numFmtId="2" fontId="14" fillId="4" borderId="12" xfId="0" applyNumberFormat="1" applyFont="1" applyFill="1" applyBorder="1" applyAlignment="1">
      <alignment horizontal="center" wrapText="1"/>
    </xf>
    <xf numFmtId="2" fontId="14" fillId="4" borderId="13" xfId="0" applyNumberFormat="1" applyFont="1" applyFill="1" applyBorder="1" applyAlignment="1">
      <alignment horizontal="center" wrapText="1"/>
    </xf>
    <xf numFmtId="49" fontId="14" fillId="4" borderId="15" xfId="0" applyNumberFormat="1" applyFont="1" applyFill="1" applyBorder="1" applyAlignment="1">
      <alignment horizontal="center" wrapText="1"/>
    </xf>
    <xf numFmtId="2" fontId="14" fillId="4" borderId="15" xfId="0" applyNumberFormat="1" applyFont="1" applyFill="1" applyBorder="1" applyAlignment="1">
      <alignment horizontal="center" wrapText="1"/>
    </xf>
    <xf numFmtId="2" fontId="14" fillId="4" borderId="16" xfId="0" applyNumberFormat="1" applyFont="1" applyFill="1" applyBorder="1" applyAlignment="1">
      <alignment horizont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165" fontId="15" fillId="2" borderId="3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2" fontId="13" fillId="4" borderId="12" xfId="0" applyNumberFormat="1" applyFont="1" applyFill="1" applyBorder="1" applyAlignment="1">
      <alignment horizontal="center"/>
    </xf>
    <xf numFmtId="49" fontId="14" fillId="4" borderId="15" xfId="0" applyNumberFormat="1" applyFont="1" applyFill="1" applyBorder="1" applyAlignment="1">
      <alignment horizontal="center" vertical="center" wrapText="1"/>
    </xf>
    <xf numFmtId="2" fontId="15" fillId="4" borderId="16" xfId="0" applyNumberFormat="1" applyFont="1" applyFill="1" applyBorder="1" applyAlignment="1">
      <alignment horizontal="center" wrapText="1"/>
    </xf>
    <xf numFmtId="0" fontId="1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2" fontId="14" fillId="2" borderId="3" xfId="0" applyNumberFormat="1" applyFont="1" applyFill="1" applyBorder="1" applyAlignment="1">
      <alignment horizontal="center" vertical="center"/>
    </xf>
    <xf numFmtId="2" fontId="15" fillId="2" borderId="5" xfId="0" applyNumberFormat="1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/>
    </xf>
    <xf numFmtId="2" fontId="15" fillId="2" borderId="2" xfId="0" applyNumberFormat="1" applyFont="1" applyFill="1" applyBorder="1" applyAlignment="1">
      <alignment horizontal="left" vertical="center" wrapText="1"/>
    </xf>
    <xf numFmtId="0" fontId="14" fillId="2" borderId="0" xfId="0" applyFont="1" applyFill="1" applyAlignment="1">
      <alignment wrapText="1"/>
    </xf>
    <xf numFmtId="49" fontId="14" fillId="2" borderId="0" xfId="0" applyNumberFormat="1" applyFont="1" applyFill="1" applyAlignment="1">
      <alignment horizontal="center" wrapText="1"/>
    </xf>
    <xf numFmtId="2" fontId="14" fillId="2" borderId="0" xfId="0" applyNumberFormat="1" applyFont="1" applyFill="1" applyAlignment="1">
      <alignment horizontal="center" wrapText="1"/>
    </xf>
    <xf numFmtId="0" fontId="15" fillId="4" borderId="0" xfId="0" applyFont="1" applyFill="1" applyAlignment="1">
      <alignment wrapText="1"/>
    </xf>
    <xf numFmtId="49" fontId="14" fillId="4" borderId="0" xfId="0" applyNumberFormat="1" applyFont="1" applyFill="1" applyAlignment="1">
      <alignment horizontal="center" wrapText="1"/>
    </xf>
    <xf numFmtId="2" fontId="14" fillId="4" borderId="0" xfId="0" applyNumberFormat="1" applyFont="1" applyFill="1" applyAlignment="1">
      <alignment horizontal="center" wrapText="1"/>
    </xf>
    <xf numFmtId="0" fontId="14" fillId="4" borderId="0" xfId="0" applyFont="1" applyFill="1" applyAlignment="1">
      <alignment wrapText="1"/>
    </xf>
    <xf numFmtId="0" fontId="15" fillId="4" borderId="7" xfId="0" applyFont="1" applyFill="1" applyBorder="1" applyAlignment="1">
      <alignment wrapText="1"/>
    </xf>
    <xf numFmtId="2" fontId="14" fillId="4" borderId="0" xfId="0" applyNumberFormat="1" applyFont="1" applyFill="1" applyBorder="1" applyAlignment="1">
      <alignment horizontal="center" wrapText="1"/>
    </xf>
    <xf numFmtId="2" fontId="15" fillId="4" borderId="0" xfId="0" applyNumberFormat="1" applyFont="1" applyFill="1" applyBorder="1" applyAlignment="1">
      <alignment horizontal="center" wrapText="1"/>
    </xf>
    <xf numFmtId="0" fontId="14" fillId="2" borderId="5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15" fillId="4" borderId="0" xfId="0" applyFont="1" applyFill="1" applyAlignment="1">
      <alignment horizontal="right" wrapText="1"/>
    </xf>
    <xf numFmtId="49" fontId="14" fillId="4" borderId="0" xfId="0" applyNumberFormat="1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wrapText="1"/>
    </xf>
    <xf numFmtId="0" fontId="15" fillId="2" borderId="1" xfId="0" applyFont="1" applyFill="1" applyBorder="1" applyAlignment="1">
      <alignment vertical="center" wrapText="1"/>
    </xf>
    <xf numFmtId="0" fontId="15" fillId="4" borderId="17" xfId="0" applyFont="1" applyFill="1" applyBorder="1" applyAlignment="1">
      <alignment horizontal="right" wrapText="1"/>
    </xf>
    <xf numFmtId="0" fontId="15" fillId="4" borderId="17" xfId="0" applyFont="1" applyFill="1" applyBorder="1" applyAlignment="1">
      <alignment wrapText="1"/>
    </xf>
    <xf numFmtId="49" fontId="14" fillId="4" borderId="17" xfId="0" applyNumberFormat="1" applyFont="1" applyFill="1" applyBorder="1" applyAlignment="1">
      <alignment horizontal="center" vertical="center" wrapText="1"/>
    </xf>
    <xf numFmtId="2" fontId="14" fillId="4" borderId="17" xfId="0" applyNumberFormat="1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 wrapText="1"/>
    </xf>
    <xf numFmtId="49" fontId="14" fillId="4" borderId="7" xfId="0" applyNumberFormat="1" applyFont="1" applyFill="1" applyBorder="1" applyAlignment="1">
      <alignment horizontal="center" vertical="center" wrapText="1"/>
    </xf>
    <xf numFmtId="2" fontId="14" fillId="4" borderId="7" xfId="0" applyNumberFormat="1" applyFont="1" applyFill="1" applyBorder="1" applyAlignment="1">
      <alignment horizontal="center" wrapText="1"/>
    </xf>
    <xf numFmtId="2" fontId="15" fillId="4" borderId="7" xfId="0" applyNumberFormat="1" applyFont="1" applyFill="1" applyBorder="1" applyAlignment="1">
      <alignment horizontal="center" wrapText="1"/>
    </xf>
    <xf numFmtId="49" fontId="14" fillId="0" borderId="3" xfId="0" applyNumberFormat="1" applyFont="1" applyBorder="1" applyAlignment="1">
      <alignment horizontal="center" vertical="center" wrapText="1"/>
    </xf>
    <xf numFmtId="2" fontId="14" fillId="2" borderId="3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2" borderId="4" xfId="0" applyFont="1" applyFill="1" applyBorder="1" applyAlignment="1">
      <alignment horizontal="center" vertical="center" wrapText="1"/>
    </xf>
    <xf numFmtId="2" fontId="14" fillId="2" borderId="4" xfId="0" applyNumberFormat="1" applyFont="1" applyFill="1" applyBorder="1" applyAlignment="1">
      <alignment horizontal="left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2" fontId="14" fillId="2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4" fillId="4" borderId="0" xfId="0" applyFont="1" applyFill="1" applyAlignment="1">
      <alignment vertical="center" wrapText="1"/>
    </xf>
    <xf numFmtId="2" fontId="15" fillId="2" borderId="1" xfId="0" applyNumberFormat="1" applyFont="1" applyFill="1" applyBorder="1" applyAlignment="1">
      <alignment vertical="center" wrapText="1"/>
    </xf>
    <xf numFmtId="165" fontId="14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NumberFormat="1" applyFont="1" applyFill="1" applyBorder="1" applyAlignment="1">
      <alignment horizontal="center" vertical="center" wrapText="1"/>
    </xf>
    <xf numFmtId="1" fontId="15" fillId="3" borderId="1" xfId="0" applyNumberFormat="1" applyFont="1" applyFill="1" applyBorder="1" applyAlignment="1">
      <alignment horizontal="center" vertical="center" wrapText="1"/>
    </xf>
    <xf numFmtId="0" fontId="15" fillId="3" borderId="6" xfId="0" applyNumberFormat="1" applyFont="1" applyFill="1" applyBorder="1" applyAlignment="1">
      <alignment horizontal="center" vertical="center" wrapText="1"/>
    </xf>
    <xf numFmtId="49" fontId="15" fillId="3" borderId="4" xfId="0" applyNumberFormat="1" applyFont="1" applyFill="1" applyBorder="1" applyAlignment="1">
      <alignment horizontal="center" vertical="center" wrapText="1"/>
    </xf>
    <xf numFmtId="1" fontId="15" fillId="3" borderId="5" xfId="0" applyNumberFormat="1" applyFont="1" applyFill="1" applyBorder="1" applyAlignment="1">
      <alignment horizontal="center" vertical="center" wrapText="1"/>
    </xf>
    <xf numFmtId="1" fontId="15" fillId="3" borderId="3" xfId="0" applyNumberFormat="1" applyFont="1" applyFill="1" applyBorder="1" applyAlignment="1">
      <alignment horizontal="center" vertical="center" wrapText="1"/>
    </xf>
    <xf numFmtId="1" fontId="15" fillId="3" borderId="6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0" fillId="2" borderId="3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2" fontId="15" fillId="2" borderId="3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top" wrapText="1"/>
    </xf>
    <xf numFmtId="2" fontId="15" fillId="2" borderId="4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center" wrapText="1"/>
    </xf>
    <xf numFmtId="2" fontId="17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Alignment="1">
      <alignment horizontal="center" vertical="center"/>
    </xf>
    <xf numFmtId="2" fontId="15" fillId="3" borderId="0" xfId="0" applyNumberFormat="1" applyFont="1" applyFill="1" applyAlignment="1">
      <alignment vertical="center"/>
    </xf>
    <xf numFmtId="0" fontId="14" fillId="3" borderId="0" xfId="0" applyFont="1" applyFill="1" applyAlignment="1">
      <alignment vertical="center"/>
    </xf>
    <xf numFmtId="49" fontId="14" fillId="2" borderId="1" xfId="0" applyNumberFormat="1" applyFont="1" applyFill="1" applyBorder="1" applyAlignment="1">
      <alignment horizontal="center" vertical="top" wrapText="1"/>
    </xf>
    <xf numFmtId="2" fontId="14" fillId="2" borderId="1" xfId="0" applyNumberFormat="1" applyFont="1" applyFill="1" applyBorder="1" applyAlignment="1">
      <alignment wrapText="1"/>
    </xf>
    <xf numFmtId="2" fontId="15" fillId="0" borderId="0" xfId="0" applyNumberFormat="1" applyFont="1" applyAlignment="1">
      <alignment horizontal="left" wrapText="1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2" fontId="15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left"/>
    </xf>
    <xf numFmtId="2" fontId="16" fillId="0" borderId="0" xfId="0" applyNumberFormat="1" applyFont="1" applyAlignment="1">
      <alignment horizontal="left" wrapText="1"/>
    </xf>
    <xf numFmtId="2" fontId="16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0" fontId="15" fillId="4" borderId="12" xfId="0" applyFont="1" applyFill="1" applyBorder="1" applyAlignment="1">
      <alignment wrapText="1"/>
    </xf>
    <xf numFmtId="0" fontId="14" fillId="4" borderId="12" xfId="0" applyFont="1" applyFill="1" applyBorder="1" applyAlignment="1">
      <alignment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5" fillId="0" borderId="8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2" fontId="15" fillId="2" borderId="8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wrapText="1"/>
    </xf>
    <xf numFmtId="2" fontId="15" fillId="2" borderId="9" xfId="0" applyNumberFormat="1" applyFont="1" applyFill="1" applyBorder="1" applyAlignment="1">
      <alignment horizontal="center" vertical="center"/>
    </xf>
    <xf numFmtId="2" fontId="15" fillId="2" borderId="7" xfId="0" applyNumberFormat="1" applyFont="1" applyFill="1" applyBorder="1" applyAlignment="1">
      <alignment horizontal="center" vertical="center"/>
    </xf>
    <xf numFmtId="2" fontId="15" fillId="2" borderId="10" xfId="0" applyNumberFormat="1" applyFont="1" applyFill="1" applyBorder="1" applyAlignment="1">
      <alignment horizontal="center" vertical="center"/>
    </xf>
    <xf numFmtId="2" fontId="15" fillId="0" borderId="0" xfId="0" applyNumberFormat="1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/>
    </xf>
    <xf numFmtId="2" fontId="15" fillId="2" borderId="2" xfId="0" applyNumberFormat="1" applyFont="1" applyFill="1" applyBorder="1" applyAlignment="1">
      <alignment horizontal="center" vertical="center"/>
    </xf>
    <xf numFmtId="2" fontId="15" fillId="2" borderId="6" xfId="0" applyNumberFormat="1" applyFont="1" applyFill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 wrapText="1"/>
    </xf>
    <xf numFmtId="2" fontId="15" fillId="2" borderId="3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2" fontId="15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H245"/>
  <sheetViews>
    <sheetView tabSelected="1" topLeftCell="B1" zoomScale="59" zoomScaleNormal="75" zoomScaleSheetLayoutView="59" workbookViewId="0">
      <selection activeCell="C11" sqref="C11:R11"/>
    </sheetView>
  </sheetViews>
  <sheetFormatPr defaultRowHeight="12.75" x14ac:dyDescent="0.2"/>
  <cols>
    <col min="1" max="1" width="2.140625" hidden="1" customWidth="1"/>
    <col min="2" max="2" width="21.42578125" style="1" customWidth="1"/>
    <col min="3" max="3" width="53.42578125" customWidth="1"/>
    <col min="4" max="4" width="14.140625" style="8" customWidth="1"/>
    <col min="5" max="5" width="16.85546875" style="2" customWidth="1"/>
    <col min="6" max="6" width="12.85546875" style="2" customWidth="1"/>
    <col min="7" max="7" width="12.7109375" style="2" customWidth="1"/>
    <col min="8" max="8" width="13.7109375" style="2" customWidth="1"/>
    <col min="9" max="9" width="12.5703125" style="2" customWidth="1"/>
    <col min="10" max="10" width="12.7109375" style="2" customWidth="1"/>
    <col min="11" max="11" width="14.42578125" style="2" customWidth="1"/>
    <col min="12" max="12" width="14" style="2" customWidth="1"/>
    <col min="13" max="13" width="11.5703125" style="2" customWidth="1"/>
    <col min="14" max="14" width="14.85546875" style="2" customWidth="1"/>
    <col min="15" max="15" width="18.7109375" style="2" customWidth="1"/>
    <col min="16" max="16" width="14" style="2" customWidth="1"/>
    <col min="17" max="17" width="13.28515625" style="2" customWidth="1"/>
    <col min="18" max="18" width="14" style="2" customWidth="1"/>
    <col min="19" max="19" width="13.85546875" style="2" customWidth="1"/>
    <col min="20" max="20" width="1.42578125" style="2" hidden="1" customWidth="1"/>
    <col min="21" max="21" width="0.140625" customWidth="1"/>
    <col min="22" max="24" width="9.140625" customWidth="1"/>
  </cols>
  <sheetData>
    <row r="1" spans="1:34" ht="38.25" customHeight="1" x14ac:dyDescent="0.35">
      <c r="B1" s="46"/>
      <c r="C1" s="47"/>
      <c r="D1" s="48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34" ht="21" customHeight="1" x14ac:dyDescent="0.4">
      <c r="A2" s="3"/>
      <c r="B2" s="50"/>
      <c r="C2" s="51"/>
      <c r="D2" s="52"/>
      <c r="E2" s="53"/>
      <c r="F2" s="53"/>
      <c r="G2" s="213"/>
      <c r="H2" s="213"/>
      <c r="I2" s="213"/>
      <c r="J2" s="54"/>
      <c r="K2" s="55"/>
      <c r="L2" s="56"/>
      <c r="M2" s="56"/>
      <c r="N2" s="56"/>
      <c r="O2" s="206"/>
      <c r="P2" s="206"/>
      <c r="Q2" s="206"/>
      <c r="R2" s="206"/>
      <c r="S2" s="206"/>
      <c r="T2" s="16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ht="21" customHeight="1" x14ac:dyDescent="0.4">
      <c r="A3" s="3"/>
      <c r="B3" s="50"/>
      <c r="C3" s="57"/>
      <c r="D3" s="52"/>
      <c r="E3" s="53"/>
      <c r="F3" s="53"/>
      <c r="G3" s="213"/>
      <c r="H3" s="213"/>
      <c r="I3" s="213"/>
      <c r="J3" s="54"/>
      <c r="K3" s="55"/>
      <c r="L3" s="56"/>
      <c r="M3" s="56"/>
      <c r="N3" s="56"/>
      <c r="O3" s="215" t="s">
        <v>117</v>
      </c>
      <c r="P3" s="215"/>
      <c r="Q3" s="215"/>
      <c r="R3" s="215"/>
      <c r="S3" s="215"/>
      <c r="T3" s="16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21" customHeight="1" x14ac:dyDescent="0.4">
      <c r="A4" s="3"/>
      <c r="B4" s="50"/>
      <c r="C4" s="57"/>
      <c r="D4" s="52"/>
      <c r="E4" s="53"/>
      <c r="F4" s="53"/>
      <c r="G4" s="213"/>
      <c r="H4" s="213"/>
      <c r="I4" s="213"/>
      <c r="J4" s="54"/>
      <c r="K4" s="55"/>
      <c r="L4" s="56"/>
      <c r="M4" s="56"/>
      <c r="N4" s="56"/>
      <c r="O4" s="213" t="s">
        <v>78</v>
      </c>
      <c r="P4" s="213"/>
      <c r="Q4" s="213"/>
      <c r="R4" s="213"/>
      <c r="S4" s="213"/>
      <c r="T4" s="16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ht="21" customHeight="1" x14ac:dyDescent="0.4">
      <c r="A5" s="3"/>
      <c r="B5" s="50"/>
      <c r="C5" s="57"/>
      <c r="D5" s="52"/>
      <c r="E5" s="58"/>
      <c r="F5" s="58"/>
      <c r="G5" s="214"/>
      <c r="H5" s="214"/>
      <c r="I5" s="214"/>
      <c r="J5" s="59"/>
      <c r="K5" s="55"/>
      <c r="L5" s="56"/>
      <c r="M5" s="56"/>
      <c r="N5" s="56"/>
      <c r="O5" s="216" t="s">
        <v>79</v>
      </c>
      <c r="P5" s="216"/>
      <c r="Q5" s="216"/>
      <c r="R5" s="216"/>
      <c r="S5" s="216"/>
      <c r="T5" s="16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21" customHeight="1" x14ac:dyDescent="0.4">
      <c r="A6" s="3"/>
      <c r="B6" s="50"/>
      <c r="C6" s="211"/>
      <c r="D6" s="212"/>
      <c r="E6" s="53"/>
      <c r="F6" s="53"/>
      <c r="G6" s="213"/>
      <c r="H6" s="213"/>
      <c r="I6" s="213"/>
      <c r="J6" s="54"/>
      <c r="K6" s="55"/>
      <c r="L6" s="56"/>
      <c r="M6" s="56"/>
      <c r="N6" s="56"/>
      <c r="O6" s="206"/>
      <c r="P6" s="206"/>
      <c r="Q6" s="206"/>
      <c r="R6" s="206"/>
      <c r="S6" s="206"/>
      <c r="T6" s="16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21" customHeight="1" x14ac:dyDescent="0.4">
      <c r="A7" s="3"/>
      <c r="B7" s="50"/>
      <c r="C7" s="211"/>
      <c r="D7" s="212"/>
      <c r="E7" s="55"/>
      <c r="F7" s="55"/>
      <c r="G7" s="55"/>
      <c r="H7" s="55"/>
      <c r="I7" s="55"/>
      <c r="J7" s="55"/>
      <c r="K7" s="55"/>
      <c r="L7" s="56"/>
      <c r="M7" s="56"/>
      <c r="N7" s="56"/>
      <c r="O7" s="206"/>
      <c r="P7" s="206"/>
      <c r="Q7" s="206"/>
      <c r="R7" s="206"/>
      <c r="S7" s="206"/>
      <c r="T7" s="16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21" customHeight="1" x14ac:dyDescent="0.4">
      <c r="A8" s="3"/>
      <c r="B8" s="60"/>
      <c r="C8" s="61"/>
      <c r="D8" s="62"/>
      <c r="E8" s="209" t="s">
        <v>72</v>
      </c>
      <c r="F8" s="210"/>
      <c r="G8" s="210"/>
      <c r="H8" s="210"/>
      <c r="I8" s="210"/>
      <c r="J8" s="210"/>
      <c r="K8" s="210"/>
      <c r="L8" s="208"/>
      <c r="M8" s="52"/>
      <c r="N8" s="63"/>
      <c r="O8" s="63"/>
      <c r="P8" s="63"/>
      <c r="Q8" s="63"/>
      <c r="R8" s="63"/>
      <c r="S8" s="63"/>
      <c r="T8" s="17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21" customHeight="1" x14ac:dyDescent="0.4">
      <c r="A9" s="3"/>
      <c r="B9" s="50"/>
      <c r="C9" s="64"/>
      <c r="D9" s="65"/>
      <c r="E9" s="209" t="s">
        <v>60</v>
      </c>
      <c r="F9" s="210"/>
      <c r="G9" s="210"/>
      <c r="H9" s="210"/>
      <c r="I9" s="210"/>
      <c r="J9" s="210"/>
      <c r="K9" s="210"/>
      <c r="L9" s="208"/>
      <c r="M9" s="52"/>
      <c r="N9" s="55"/>
      <c r="O9" s="55"/>
      <c r="P9" s="55"/>
      <c r="Q9" s="55"/>
      <c r="R9" s="55"/>
      <c r="S9" s="55"/>
      <c r="T9" s="15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21" customHeight="1" x14ac:dyDescent="0.4">
      <c r="A10" s="3"/>
      <c r="B10" s="60"/>
      <c r="C10" s="60"/>
      <c r="D10" s="62"/>
      <c r="E10" s="207" t="s">
        <v>118</v>
      </c>
      <c r="F10" s="208"/>
      <c r="G10" s="208"/>
      <c r="H10" s="208"/>
      <c r="I10" s="208"/>
      <c r="J10" s="208"/>
      <c r="K10" s="208"/>
      <c r="L10" s="208"/>
      <c r="M10" s="52"/>
      <c r="N10" s="63"/>
      <c r="O10" s="63"/>
      <c r="P10" s="63"/>
      <c r="Q10" s="63"/>
      <c r="R10" s="63"/>
      <c r="S10" s="63"/>
      <c r="T10" s="17"/>
      <c r="U10" s="6"/>
      <c r="V10" s="6"/>
      <c r="W10" s="6"/>
      <c r="X10" s="6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21" customHeight="1" x14ac:dyDescent="0.4">
      <c r="A11" s="3"/>
      <c r="B11" s="60"/>
      <c r="C11" s="217" t="s">
        <v>80</v>
      </c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63"/>
      <c r="T11" s="17"/>
      <c r="U11" s="6"/>
      <c r="V11" s="6"/>
      <c r="W11" s="6"/>
      <c r="X11" s="6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21" customHeight="1" x14ac:dyDescent="0.4">
      <c r="A12" s="3"/>
      <c r="B12" s="60"/>
      <c r="C12" s="60"/>
      <c r="D12" s="62"/>
      <c r="E12" s="66"/>
      <c r="F12" s="67"/>
      <c r="G12" s="230" t="s">
        <v>82</v>
      </c>
      <c r="H12" s="230"/>
      <c r="I12" s="230"/>
      <c r="J12" s="68"/>
      <c r="K12" s="67"/>
      <c r="L12" s="67"/>
      <c r="M12" s="52"/>
      <c r="N12" s="63"/>
      <c r="O12" s="63"/>
      <c r="P12" s="63"/>
      <c r="Q12" s="63"/>
      <c r="R12" s="63"/>
      <c r="S12" s="63"/>
      <c r="T12" s="17"/>
      <c r="U12" s="6"/>
      <c r="V12" s="6"/>
      <c r="W12" s="6"/>
      <c r="X12" s="6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21" customHeight="1" x14ac:dyDescent="0.4">
      <c r="A13" s="3"/>
      <c r="B13" s="60"/>
      <c r="C13" s="218" t="s">
        <v>81</v>
      </c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63"/>
      <c r="T13" s="17"/>
      <c r="U13" s="6"/>
      <c r="V13" s="6"/>
      <c r="W13" s="6"/>
      <c r="X13" s="6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21" customHeight="1" x14ac:dyDescent="0.4">
      <c r="A14" s="3"/>
      <c r="B14" s="60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3"/>
      <c r="T14" s="17"/>
      <c r="U14" s="6"/>
      <c r="V14" s="6"/>
      <c r="W14" s="6"/>
      <c r="X14" s="6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26.25" x14ac:dyDescent="0.4">
      <c r="A15" s="4"/>
      <c r="B15" s="51"/>
      <c r="C15" s="51"/>
      <c r="D15" s="170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2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27" thickBot="1" x14ac:dyDescent="0.45">
      <c r="A16" s="4"/>
      <c r="B16" s="60"/>
      <c r="C16" s="60"/>
      <c r="D16" s="62"/>
      <c r="E16" s="66"/>
      <c r="F16" s="67"/>
      <c r="G16" s="202" t="s">
        <v>113</v>
      </c>
      <c r="H16" s="202"/>
      <c r="I16" s="202"/>
      <c r="J16" s="201"/>
      <c r="K16" s="203"/>
      <c r="L16" s="67"/>
      <c r="M16" s="52"/>
      <c r="N16" s="63"/>
      <c r="O16" s="63"/>
      <c r="P16" s="63"/>
      <c r="Q16" s="63"/>
      <c r="R16" s="63"/>
      <c r="S16" s="63"/>
      <c r="T16" s="17"/>
      <c r="U16" s="6"/>
      <c r="V16" s="6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ht="26.25" x14ac:dyDescent="0.4">
      <c r="A17" s="4"/>
      <c r="B17" s="70"/>
      <c r="C17" s="219" t="s">
        <v>0</v>
      </c>
      <c r="D17" s="220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2"/>
      <c r="T17" s="15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ht="27" thickBot="1" x14ac:dyDescent="0.45">
      <c r="A18" s="4"/>
      <c r="B18" s="73"/>
      <c r="C18" s="74"/>
      <c r="D18" s="75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7"/>
      <c r="T18" s="15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ht="25.5" x14ac:dyDescent="0.25">
      <c r="A19" s="4"/>
      <c r="B19" s="221" t="s">
        <v>1</v>
      </c>
      <c r="C19" s="221" t="s">
        <v>2</v>
      </c>
      <c r="D19" s="223" t="s">
        <v>3</v>
      </c>
      <c r="E19" s="225" t="s">
        <v>4</v>
      </c>
      <c r="F19" s="227" t="s">
        <v>5</v>
      </c>
      <c r="G19" s="228"/>
      <c r="H19" s="229"/>
      <c r="I19" s="227" t="s">
        <v>6</v>
      </c>
      <c r="J19" s="228"/>
      <c r="K19" s="228"/>
      <c r="L19" s="228"/>
      <c r="M19" s="229"/>
      <c r="N19" s="227" t="s">
        <v>7</v>
      </c>
      <c r="O19" s="228"/>
      <c r="P19" s="228"/>
      <c r="Q19" s="228"/>
      <c r="R19" s="228"/>
      <c r="S19" s="229"/>
      <c r="T19" s="15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ht="25.5" x14ac:dyDescent="0.25">
      <c r="A20" s="4"/>
      <c r="B20" s="222"/>
      <c r="C20" s="222"/>
      <c r="D20" s="224"/>
      <c r="E20" s="226"/>
      <c r="F20" s="78" t="s">
        <v>8</v>
      </c>
      <c r="G20" s="78" t="s">
        <v>9</v>
      </c>
      <c r="H20" s="78" t="s">
        <v>10</v>
      </c>
      <c r="I20" s="78" t="s">
        <v>11</v>
      </c>
      <c r="J20" s="78" t="s">
        <v>12</v>
      </c>
      <c r="K20" s="78" t="s">
        <v>13</v>
      </c>
      <c r="L20" s="78" t="s">
        <v>14</v>
      </c>
      <c r="M20" s="78" t="s">
        <v>15</v>
      </c>
      <c r="N20" s="78" t="s">
        <v>16</v>
      </c>
      <c r="O20" s="78" t="s">
        <v>17</v>
      </c>
      <c r="P20" s="78" t="s">
        <v>18</v>
      </c>
      <c r="Q20" s="78" t="s">
        <v>19</v>
      </c>
      <c r="R20" s="78" t="s">
        <v>20</v>
      </c>
      <c r="S20" s="78" t="s">
        <v>21</v>
      </c>
      <c r="T20" s="15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ht="26.25" x14ac:dyDescent="0.25">
      <c r="A21" s="4"/>
      <c r="B21" s="79"/>
      <c r="C21" s="80" t="s">
        <v>23</v>
      </c>
      <c r="D21" s="81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15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ht="52.5" x14ac:dyDescent="0.25">
      <c r="A22" s="4"/>
      <c r="B22" s="83">
        <v>114</v>
      </c>
      <c r="C22" s="84" t="s">
        <v>43</v>
      </c>
      <c r="D22" s="185" t="s">
        <v>88</v>
      </c>
      <c r="E22" s="86">
        <v>294</v>
      </c>
      <c r="F22" s="86">
        <v>6</v>
      </c>
      <c r="G22" s="86">
        <v>5.85</v>
      </c>
      <c r="H22" s="86">
        <v>42.95</v>
      </c>
      <c r="I22" s="86">
        <v>0.06</v>
      </c>
      <c r="J22" s="86">
        <v>0.02</v>
      </c>
      <c r="K22" s="86">
        <v>0.96</v>
      </c>
      <c r="L22" s="87">
        <v>0</v>
      </c>
      <c r="M22" s="86">
        <v>0.21</v>
      </c>
      <c r="N22" s="86">
        <v>130.66999999999999</v>
      </c>
      <c r="O22" s="86">
        <v>157.44</v>
      </c>
      <c r="P22" s="86">
        <v>36.46</v>
      </c>
      <c r="Q22" s="87">
        <v>0.82</v>
      </c>
      <c r="R22" s="87">
        <v>1E-3</v>
      </c>
      <c r="S22" s="86">
        <v>0.6</v>
      </c>
      <c r="T22" s="18" t="s">
        <v>22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ht="52.5" x14ac:dyDescent="0.25">
      <c r="A23" s="4"/>
      <c r="B23" s="96">
        <v>379</v>
      </c>
      <c r="C23" s="89" t="s">
        <v>61</v>
      </c>
      <c r="D23" s="185" t="s">
        <v>89</v>
      </c>
      <c r="E23" s="87">
        <v>136</v>
      </c>
      <c r="F23" s="87">
        <v>2.36</v>
      </c>
      <c r="G23" s="87">
        <v>7.49</v>
      </c>
      <c r="H23" s="87">
        <v>14.89</v>
      </c>
      <c r="I23" s="87">
        <v>3.4000000000000002E-2</v>
      </c>
      <c r="J23" s="87">
        <v>0.08</v>
      </c>
      <c r="K23" s="87">
        <v>0</v>
      </c>
      <c r="L23" s="87">
        <v>0</v>
      </c>
      <c r="M23" s="87">
        <v>0.44</v>
      </c>
      <c r="N23" s="87">
        <v>8.4</v>
      </c>
      <c r="O23" s="87">
        <v>22.5</v>
      </c>
      <c r="P23" s="87">
        <v>4.2</v>
      </c>
      <c r="Q23" s="87">
        <v>1.06</v>
      </c>
      <c r="R23" s="87">
        <v>0</v>
      </c>
      <c r="S23" s="87">
        <v>0.35</v>
      </c>
      <c r="T23" s="18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ht="26.25" x14ac:dyDescent="0.3">
      <c r="A24" s="4"/>
      <c r="B24" s="83">
        <v>269</v>
      </c>
      <c r="C24" s="90" t="s">
        <v>31</v>
      </c>
      <c r="D24" s="85" t="s">
        <v>63</v>
      </c>
      <c r="E24" s="87">
        <v>154</v>
      </c>
      <c r="F24" s="87">
        <v>3.77</v>
      </c>
      <c r="G24" s="87">
        <v>3.93</v>
      </c>
      <c r="H24" s="87">
        <v>25.92</v>
      </c>
      <c r="I24" s="87">
        <v>0.05</v>
      </c>
      <c r="J24" s="87">
        <v>0.04</v>
      </c>
      <c r="K24" s="87">
        <v>1.58</v>
      </c>
      <c r="L24" s="87">
        <v>0.10199999999999999</v>
      </c>
      <c r="M24" s="87">
        <v>0</v>
      </c>
      <c r="N24" s="87">
        <v>152.22</v>
      </c>
      <c r="O24" s="87">
        <v>124.56</v>
      </c>
      <c r="P24" s="87">
        <v>21.34</v>
      </c>
      <c r="Q24" s="87">
        <v>0.4</v>
      </c>
      <c r="R24" s="87">
        <v>8.9999999999999993E-3</v>
      </c>
      <c r="S24" s="87">
        <v>0.47799999999999998</v>
      </c>
      <c r="T24" s="11"/>
      <c r="U24" s="3"/>
      <c r="V24" s="3"/>
      <c r="AE24" s="3"/>
      <c r="AF24" s="3"/>
      <c r="AG24" s="3"/>
      <c r="AH24" s="3"/>
    </row>
    <row r="25" spans="1:34" ht="26.25" x14ac:dyDescent="0.3">
      <c r="A25" s="4"/>
      <c r="B25" s="195" t="s">
        <v>92</v>
      </c>
      <c r="C25" s="89" t="s">
        <v>62</v>
      </c>
      <c r="D25" s="91" t="s">
        <v>64</v>
      </c>
      <c r="E25" s="87">
        <v>48</v>
      </c>
      <c r="F25" s="87">
        <v>0.4</v>
      </c>
      <c r="G25" s="87">
        <v>0.4</v>
      </c>
      <c r="H25" s="87">
        <v>9.8000000000000007</v>
      </c>
      <c r="I25" s="87">
        <v>0.06</v>
      </c>
      <c r="J25" s="87">
        <v>0.04</v>
      </c>
      <c r="K25" s="87">
        <v>10</v>
      </c>
      <c r="L25" s="87">
        <v>5.0000000000000001E-3</v>
      </c>
      <c r="M25" s="87">
        <v>0.4</v>
      </c>
      <c r="N25" s="87">
        <v>32</v>
      </c>
      <c r="O25" s="87">
        <v>22</v>
      </c>
      <c r="P25" s="87">
        <v>18</v>
      </c>
      <c r="Q25" s="87">
        <v>0</v>
      </c>
      <c r="R25" s="87">
        <v>0</v>
      </c>
      <c r="S25" s="87">
        <v>4.4000000000000004</v>
      </c>
      <c r="T25" s="11"/>
      <c r="U25" s="3"/>
      <c r="V25" s="3"/>
      <c r="AE25" s="3"/>
      <c r="AF25" s="3"/>
      <c r="AG25" s="3"/>
      <c r="AH25" s="3"/>
    </row>
    <row r="26" spans="1:34" ht="26.25" x14ac:dyDescent="0.4">
      <c r="A26" s="4"/>
      <c r="B26" s="187" t="s">
        <v>92</v>
      </c>
      <c r="C26" s="84" t="s">
        <v>115</v>
      </c>
      <c r="D26" s="85" t="s">
        <v>64</v>
      </c>
      <c r="E26" s="205">
        <v>339</v>
      </c>
      <c r="F26" s="87">
        <v>19.5</v>
      </c>
      <c r="G26" s="87">
        <v>15</v>
      </c>
      <c r="H26" s="87">
        <v>31.5</v>
      </c>
      <c r="I26" s="87">
        <v>7.4999999999999997E-2</v>
      </c>
      <c r="J26" s="87">
        <v>7.3999999999999996E-2</v>
      </c>
      <c r="K26" s="87">
        <v>0.55500000000000005</v>
      </c>
      <c r="L26" s="87">
        <v>7.4999999999999997E-2</v>
      </c>
      <c r="M26" s="87">
        <v>0</v>
      </c>
      <c r="N26" s="87">
        <v>189</v>
      </c>
      <c r="O26" s="87">
        <v>270</v>
      </c>
      <c r="P26" s="87">
        <v>28.5</v>
      </c>
      <c r="Q26" s="87">
        <v>0.39</v>
      </c>
      <c r="R26" s="87">
        <v>0</v>
      </c>
      <c r="S26" s="87">
        <v>0.85499999999999998</v>
      </c>
      <c r="T26" s="11"/>
      <c r="U26" s="3"/>
      <c r="V26" s="3"/>
      <c r="AE26" s="3"/>
      <c r="AF26" s="3"/>
      <c r="AG26" s="3"/>
      <c r="AH26" s="3"/>
    </row>
    <row r="27" spans="1:34" ht="26.25" x14ac:dyDescent="0.3">
      <c r="A27" s="4"/>
      <c r="B27" s="88"/>
      <c r="C27" s="92" t="s">
        <v>34</v>
      </c>
      <c r="D27" s="177" t="s">
        <v>116</v>
      </c>
      <c r="E27" s="93">
        <f>SUM(E22:E26)</f>
        <v>971</v>
      </c>
      <c r="F27" s="93">
        <f t="shared" ref="F27:S27" si="0">SUM(F22:F26)</f>
        <v>32.03</v>
      </c>
      <c r="G27" s="93">
        <f t="shared" si="0"/>
        <v>32.67</v>
      </c>
      <c r="H27" s="93">
        <f t="shared" si="0"/>
        <v>125.06</v>
      </c>
      <c r="I27" s="93">
        <f t="shared" si="0"/>
        <v>0.27900000000000003</v>
      </c>
      <c r="J27" s="93">
        <f t="shared" si="0"/>
        <v>0.254</v>
      </c>
      <c r="K27" s="93">
        <f t="shared" si="0"/>
        <v>13.094999999999999</v>
      </c>
      <c r="L27" s="93">
        <f t="shared" si="0"/>
        <v>0.182</v>
      </c>
      <c r="M27" s="93">
        <f t="shared" si="0"/>
        <v>1.05</v>
      </c>
      <c r="N27" s="93">
        <f t="shared" si="0"/>
        <v>512.29</v>
      </c>
      <c r="O27" s="93">
        <f t="shared" si="0"/>
        <v>596.5</v>
      </c>
      <c r="P27" s="93">
        <f t="shared" si="0"/>
        <v>108.5</v>
      </c>
      <c r="Q27" s="93">
        <f t="shared" si="0"/>
        <v>2.67</v>
      </c>
      <c r="R27" s="93">
        <f t="shared" si="0"/>
        <v>9.9999999999999985E-3</v>
      </c>
      <c r="S27" s="93">
        <f t="shared" si="0"/>
        <v>6.6829999999999998</v>
      </c>
      <c r="T27" s="12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ht="26.25" x14ac:dyDescent="0.3">
      <c r="A28" s="4"/>
      <c r="B28" s="83"/>
      <c r="C28" s="94" t="s">
        <v>25</v>
      </c>
      <c r="D28" s="85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1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52.5" x14ac:dyDescent="0.3">
      <c r="A29" s="4"/>
      <c r="B29" s="196">
        <v>45</v>
      </c>
      <c r="C29" s="190" t="s">
        <v>93</v>
      </c>
      <c r="D29" s="85" t="s">
        <v>65</v>
      </c>
      <c r="E29" s="86">
        <v>148.25</v>
      </c>
      <c r="F29" s="86">
        <v>5.49</v>
      </c>
      <c r="G29" s="86">
        <v>5.27</v>
      </c>
      <c r="H29" s="86">
        <v>16.535</v>
      </c>
      <c r="I29" s="86">
        <v>0.22700000000000001</v>
      </c>
      <c r="J29" s="86">
        <v>0.17</v>
      </c>
      <c r="K29" s="86">
        <v>5.8250000000000002</v>
      </c>
      <c r="L29" s="86">
        <v>0</v>
      </c>
      <c r="M29" s="86">
        <v>2.4249999999999998</v>
      </c>
      <c r="N29" s="86">
        <v>42.674999999999997</v>
      </c>
      <c r="O29" s="86">
        <v>88.1</v>
      </c>
      <c r="P29" s="86">
        <v>15.574999999999999</v>
      </c>
      <c r="Q29" s="86">
        <v>0</v>
      </c>
      <c r="R29" s="86">
        <v>0</v>
      </c>
      <c r="S29" s="86">
        <v>0</v>
      </c>
      <c r="T29" s="14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ht="26.25" x14ac:dyDescent="0.2">
      <c r="A30" s="4"/>
      <c r="B30" s="96">
        <v>235</v>
      </c>
      <c r="C30" s="90" t="s">
        <v>53</v>
      </c>
      <c r="D30" s="85" t="s">
        <v>63</v>
      </c>
      <c r="E30" s="95">
        <v>175</v>
      </c>
      <c r="F30" s="95">
        <v>5.24</v>
      </c>
      <c r="G30" s="95">
        <v>6.46</v>
      </c>
      <c r="H30" s="95">
        <v>26.9</v>
      </c>
      <c r="I30" s="87">
        <v>0.05</v>
      </c>
      <c r="J30" s="87">
        <v>2.5000000000000001E-2</v>
      </c>
      <c r="K30" s="87">
        <v>30.74</v>
      </c>
      <c r="L30" s="87">
        <v>5.1999999999999998E-2</v>
      </c>
      <c r="M30" s="87">
        <v>0.35160000000000002</v>
      </c>
      <c r="N30" s="87">
        <v>105.75</v>
      </c>
      <c r="O30" s="87">
        <v>73.239999999999995</v>
      </c>
      <c r="P30" s="87">
        <v>37.53</v>
      </c>
      <c r="Q30" s="87">
        <v>1.4</v>
      </c>
      <c r="R30" s="87">
        <v>1E-3</v>
      </c>
      <c r="S30" s="87">
        <v>1.49</v>
      </c>
      <c r="T30" s="19"/>
      <c r="U30" s="7"/>
      <c r="V30" s="7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ht="26.25" x14ac:dyDescent="0.2">
      <c r="A31" s="4"/>
      <c r="B31" s="195" t="s">
        <v>92</v>
      </c>
      <c r="C31" s="190" t="s">
        <v>94</v>
      </c>
      <c r="D31" s="85" t="s">
        <v>64</v>
      </c>
      <c r="E31" s="87">
        <v>158.80000000000001</v>
      </c>
      <c r="F31" s="87">
        <v>9.8000000000000007</v>
      </c>
      <c r="G31" s="87">
        <v>9</v>
      </c>
      <c r="H31" s="87">
        <v>10.1</v>
      </c>
      <c r="I31" s="87">
        <v>0.05</v>
      </c>
      <c r="J31" s="87">
        <v>0.1</v>
      </c>
      <c r="K31" s="87">
        <v>7.6</v>
      </c>
      <c r="L31" s="87">
        <v>0.1</v>
      </c>
      <c r="M31" s="87">
        <v>0.6</v>
      </c>
      <c r="N31" s="87">
        <v>27.8</v>
      </c>
      <c r="O31" s="87">
        <v>117.1</v>
      </c>
      <c r="P31" s="87">
        <v>19.7</v>
      </c>
      <c r="Q31" s="87">
        <v>1.5949</v>
      </c>
      <c r="R31" s="87">
        <v>4.0000000000000001E-3</v>
      </c>
      <c r="S31" s="87">
        <v>1.6</v>
      </c>
      <c r="T31" s="20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78.75" x14ac:dyDescent="0.2">
      <c r="A32" s="4"/>
      <c r="B32" s="83">
        <v>246</v>
      </c>
      <c r="C32" s="84" t="s">
        <v>66</v>
      </c>
      <c r="D32" s="85" t="s">
        <v>83</v>
      </c>
      <c r="E32" s="87">
        <v>100</v>
      </c>
      <c r="F32" s="87">
        <v>0.6</v>
      </c>
      <c r="G32" s="87">
        <v>9.1999999999999993</v>
      </c>
      <c r="H32" s="87">
        <v>3.9</v>
      </c>
      <c r="I32" s="87">
        <v>0.06</v>
      </c>
      <c r="J32" s="87">
        <v>0.03</v>
      </c>
      <c r="K32" s="87">
        <v>17.5</v>
      </c>
      <c r="L32" s="87">
        <v>0</v>
      </c>
      <c r="M32" s="87">
        <v>0.7</v>
      </c>
      <c r="N32" s="87">
        <v>14</v>
      </c>
      <c r="O32" s="87">
        <v>26</v>
      </c>
      <c r="P32" s="87">
        <v>20</v>
      </c>
      <c r="Q32" s="87">
        <v>0.72</v>
      </c>
      <c r="R32" s="87">
        <v>0</v>
      </c>
      <c r="S32" s="87">
        <v>0.9</v>
      </c>
      <c r="T32" s="19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46.5" x14ac:dyDescent="0.2">
      <c r="A33" s="4"/>
      <c r="B33" s="96">
        <v>299</v>
      </c>
      <c r="C33" s="89" t="s">
        <v>52</v>
      </c>
      <c r="D33" s="185" t="s">
        <v>90</v>
      </c>
      <c r="E33" s="87">
        <v>60</v>
      </c>
      <c r="F33" s="87">
        <v>0</v>
      </c>
      <c r="G33" s="87">
        <v>0</v>
      </c>
      <c r="H33" s="87">
        <v>15</v>
      </c>
      <c r="I33" s="87">
        <v>0</v>
      </c>
      <c r="J33" s="87">
        <v>0</v>
      </c>
      <c r="K33" s="87">
        <v>0.03</v>
      </c>
      <c r="L33" s="87">
        <v>0</v>
      </c>
      <c r="M33" s="87">
        <v>0</v>
      </c>
      <c r="N33" s="87">
        <v>0</v>
      </c>
      <c r="O33" s="87">
        <v>2.8</v>
      </c>
      <c r="P33" s="87">
        <v>1.4</v>
      </c>
      <c r="Q33" s="87">
        <v>0</v>
      </c>
      <c r="R33" s="87">
        <v>0</v>
      </c>
      <c r="S33" s="87">
        <v>0.28000000000000003</v>
      </c>
      <c r="T33" s="20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26.25" x14ac:dyDescent="0.2">
      <c r="A34" s="4"/>
      <c r="B34" s="195" t="s">
        <v>92</v>
      </c>
      <c r="C34" s="89" t="s">
        <v>104</v>
      </c>
      <c r="D34" s="85" t="s">
        <v>64</v>
      </c>
      <c r="E34" s="87">
        <v>47</v>
      </c>
      <c r="F34" s="87">
        <v>0.4</v>
      </c>
      <c r="G34" s="87">
        <v>0.3</v>
      </c>
      <c r="H34" s="87">
        <v>10.3</v>
      </c>
      <c r="I34" s="87">
        <v>0.02</v>
      </c>
      <c r="J34" s="87">
        <v>0.03</v>
      </c>
      <c r="K34" s="87">
        <v>5</v>
      </c>
      <c r="L34" s="87">
        <v>2E-3</v>
      </c>
      <c r="M34" s="87">
        <v>0.4</v>
      </c>
      <c r="N34" s="87">
        <v>19</v>
      </c>
      <c r="O34" s="87">
        <v>16</v>
      </c>
      <c r="P34" s="87">
        <v>12</v>
      </c>
      <c r="Q34" s="87">
        <v>0.19</v>
      </c>
      <c r="R34" s="87">
        <v>1E-3</v>
      </c>
      <c r="S34" s="87">
        <v>2.2999999999999998</v>
      </c>
      <c r="T34" s="20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26.25" x14ac:dyDescent="0.2">
      <c r="A35" s="4"/>
      <c r="B35" s="187" t="s">
        <v>92</v>
      </c>
      <c r="C35" s="89" t="s">
        <v>27</v>
      </c>
      <c r="D35" s="85" t="s">
        <v>67</v>
      </c>
      <c r="E35" s="87">
        <v>49</v>
      </c>
      <c r="F35" s="87">
        <v>1.62</v>
      </c>
      <c r="G35" s="87">
        <v>0.2</v>
      </c>
      <c r="H35" s="87">
        <v>9.76</v>
      </c>
      <c r="I35" s="87">
        <v>6.6000000000000003E-2</v>
      </c>
      <c r="J35" s="87">
        <v>3.5999999999999997E-2</v>
      </c>
      <c r="K35" s="87">
        <v>0</v>
      </c>
      <c r="L35" s="87">
        <v>0</v>
      </c>
      <c r="M35" s="87">
        <v>0</v>
      </c>
      <c r="N35" s="87">
        <v>12</v>
      </c>
      <c r="O35" s="87">
        <v>39</v>
      </c>
      <c r="P35" s="87">
        <v>8.4</v>
      </c>
      <c r="Q35" s="87">
        <v>1.1000000000000001</v>
      </c>
      <c r="R35" s="87">
        <v>0</v>
      </c>
      <c r="S35" s="87">
        <v>0.66</v>
      </c>
      <c r="T35" s="20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26.25" x14ac:dyDescent="0.2">
      <c r="A36" s="4"/>
      <c r="B36" s="187" t="s">
        <v>92</v>
      </c>
      <c r="C36" s="97" t="s">
        <v>84</v>
      </c>
      <c r="D36" s="98" t="s">
        <v>85</v>
      </c>
      <c r="E36" s="87">
        <v>75</v>
      </c>
      <c r="F36" s="87">
        <v>3.9</v>
      </c>
      <c r="G36" s="87">
        <v>0.9</v>
      </c>
      <c r="H36" s="87">
        <v>12</v>
      </c>
      <c r="I36" s="87">
        <v>5.3999999999999999E-2</v>
      </c>
      <c r="J36" s="87">
        <v>1.7999999999999999E-2</v>
      </c>
      <c r="K36" s="87">
        <v>0</v>
      </c>
      <c r="L36" s="87">
        <v>0</v>
      </c>
      <c r="M36" s="87">
        <v>0.27</v>
      </c>
      <c r="N36" s="87">
        <v>10.5</v>
      </c>
      <c r="O36" s="87">
        <v>47.4</v>
      </c>
      <c r="P36" s="87">
        <v>5.0999999999999996</v>
      </c>
      <c r="Q36" s="87">
        <v>0.36</v>
      </c>
      <c r="R36" s="87">
        <v>0</v>
      </c>
      <c r="S36" s="87">
        <v>1.17</v>
      </c>
      <c r="T36" s="20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26.25" x14ac:dyDescent="0.2">
      <c r="A37" s="4"/>
      <c r="B37" s="88"/>
      <c r="C37" s="92" t="s">
        <v>28</v>
      </c>
      <c r="D37" s="177" t="s">
        <v>86</v>
      </c>
      <c r="E37" s="93">
        <f>SUM(E29:E36)</f>
        <v>813.05</v>
      </c>
      <c r="F37" s="93">
        <f t="shared" ref="F37:S37" si="1">SUM(F29:F36)</f>
        <v>27.05</v>
      </c>
      <c r="G37" s="93">
        <f t="shared" si="1"/>
        <v>31.33</v>
      </c>
      <c r="H37" s="93">
        <f t="shared" si="1"/>
        <v>104.495</v>
      </c>
      <c r="I37" s="93">
        <f t="shared" si="1"/>
        <v>0.52700000000000002</v>
      </c>
      <c r="J37" s="93">
        <f t="shared" si="1"/>
        <v>0.40900000000000009</v>
      </c>
      <c r="K37" s="93">
        <f t="shared" si="1"/>
        <v>66.694999999999993</v>
      </c>
      <c r="L37" s="93">
        <f t="shared" si="1"/>
        <v>0.154</v>
      </c>
      <c r="M37" s="93">
        <f t="shared" si="1"/>
        <v>4.7466000000000008</v>
      </c>
      <c r="N37" s="93">
        <f t="shared" si="1"/>
        <v>231.72500000000002</v>
      </c>
      <c r="O37" s="93">
        <f t="shared" si="1"/>
        <v>409.63999999999993</v>
      </c>
      <c r="P37" s="93">
        <f t="shared" si="1"/>
        <v>119.70500000000001</v>
      </c>
      <c r="Q37" s="93">
        <f t="shared" si="1"/>
        <v>5.3649000000000004</v>
      </c>
      <c r="R37" s="93">
        <f t="shared" si="1"/>
        <v>6.0000000000000001E-3</v>
      </c>
      <c r="S37" s="93">
        <f t="shared" si="1"/>
        <v>8.3999999999999986</v>
      </c>
      <c r="T37" s="19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26.25" x14ac:dyDescent="0.25">
      <c r="A38" s="4"/>
      <c r="B38" s="99"/>
      <c r="C38" s="100" t="s">
        <v>32</v>
      </c>
      <c r="D38" s="181">
        <f t="shared" ref="D38:S38" si="2">D27+D37</f>
        <v>1660</v>
      </c>
      <c r="E38" s="101">
        <f t="shared" si="2"/>
        <v>1784.05</v>
      </c>
      <c r="F38" s="194">
        <f t="shared" si="2"/>
        <v>59.08</v>
      </c>
      <c r="G38" s="194">
        <f t="shared" si="2"/>
        <v>64</v>
      </c>
      <c r="H38" s="194">
        <f t="shared" si="2"/>
        <v>229.55500000000001</v>
      </c>
      <c r="I38" s="194">
        <f t="shared" si="2"/>
        <v>0.80600000000000005</v>
      </c>
      <c r="J38" s="194">
        <f t="shared" si="2"/>
        <v>0.66300000000000003</v>
      </c>
      <c r="K38" s="194">
        <f t="shared" si="2"/>
        <v>79.789999999999992</v>
      </c>
      <c r="L38" s="194">
        <f t="shared" si="2"/>
        <v>0.33599999999999997</v>
      </c>
      <c r="M38" s="194">
        <f t="shared" si="2"/>
        <v>5.7966000000000006</v>
      </c>
      <c r="N38" s="194">
        <f t="shared" si="2"/>
        <v>744.01499999999999</v>
      </c>
      <c r="O38" s="194">
        <f t="shared" si="2"/>
        <v>1006.1399999999999</v>
      </c>
      <c r="P38" s="194">
        <f t="shared" si="2"/>
        <v>228.20500000000001</v>
      </c>
      <c r="Q38" s="194">
        <f t="shared" si="2"/>
        <v>8.0349000000000004</v>
      </c>
      <c r="R38" s="194">
        <f t="shared" si="2"/>
        <v>1.6E-2</v>
      </c>
      <c r="S38" s="194">
        <f t="shared" si="2"/>
        <v>15.082999999999998</v>
      </c>
      <c r="T38" s="22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27" thickBot="1" x14ac:dyDescent="0.45">
      <c r="A39" s="4"/>
      <c r="B39" s="102"/>
      <c r="C39" s="103"/>
      <c r="D39" s="104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22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26.25" x14ac:dyDescent="0.4">
      <c r="A40" s="4"/>
      <c r="B40" s="106"/>
      <c r="C40" s="107" t="s">
        <v>33</v>
      </c>
      <c r="D40" s="108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10"/>
      <c r="T40" s="2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27" thickBot="1" x14ac:dyDescent="0.45">
      <c r="A41" s="4"/>
      <c r="B41" s="73"/>
      <c r="C41" s="74"/>
      <c r="D41" s="111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3"/>
      <c r="T41" s="24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25.5" x14ac:dyDescent="0.25">
      <c r="A42" s="4"/>
      <c r="B42" s="221" t="s">
        <v>1</v>
      </c>
      <c r="C42" s="221" t="s">
        <v>2</v>
      </c>
      <c r="D42" s="223" t="s">
        <v>3</v>
      </c>
      <c r="E42" s="225" t="s">
        <v>4</v>
      </c>
      <c r="F42" s="227" t="s">
        <v>5</v>
      </c>
      <c r="G42" s="228"/>
      <c r="H42" s="229"/>
      <c r="I42" s="227" t="s">
        <v>6</v>
      </c>
      <c r="J42" s="228"/>
      <c r="K42" s="228"/>
      <c r="L42" s="228"/>
      <c r="M42" s="229"/>
      <c r="N42" s="227" t="s">
        <v>7</v>
      </c>
      <c r="O42" s="228"/>
      <c r="P42" s="228"/>
      <c r="Q42" s="228"/>
      <c r="R42" s="228"/>
      <c r="S42" s="229"/>
      <c r="T42" s="24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25.5" x14ac:dyDescent="0.25">
      <c r="A43" s="4"/>
      <c r="B43" s="222"/>
      <c r="C43" s="222"/>
      <c r="D43" s="224"/>
      <c r="E43" s="226"/>
      <c r="F43" s="78" t="s">
        <v>8</v>
      </c>
      <c r="G43" s="78" t="s">
        <v>9</v>
      </c>
      <c r="H43" s="78" t="s">
        <v>10</v>
      </c>
      <c r="I43" s="78" t="s">
        <v>11</v>
      </c>
      <c r="J43" s="78" t="s">
        <v>12</v>
      </c>
      <c r="K43" s="78" t="s">
        <v>13</v>
      </c>
      <c r="L43" s="78" t="s">
        <v>14</v>
      </c>
      <c r="M43" s="78" t="s">
        <v>15</v>
      </c>
      <c r="N43" s="78" t="s">
        <v>16</v>
      </c>
      <c r="O43" s="78" t="s">
        <v>17</v>
      </c>
      <c r="P43" s="78" t="s">
        <v>18</v>
      </c>
      <c r="Q43" s="78" t="s">
        <v>19</v>
      </c>
      <c r="R43" s="78" t="s">
        <v>20</v>
      </c>
      <c r="S43" s="78" t="s">
        <v>21</v>
      </c>
      <c r="T43" s="24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ht="26.25" x14ac:dyDescent="0.25">
      <c r="A44" s="4"/>
      <c r="B44" s="114"/>
      <c r="C44" s="115" t="s">
        <v>23</v>
      </c>
      <c r="D44" s="116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2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s="10" customFormat="1" ht="52.5" x14ac:dyDescent="0.25">
      <c r="A45" s="5"/>
      <c r="B45" s="83">
        <v>102</v>
      </c>
      <c r="C45" s="89" t="s">
        <v>55</v>
      </c>
      <c r="D45" s="185" t="s">
        <v>88</v>
      </c>
      <c r="E45" s="87">
        <v>241</v>
      </c>
      <c r="F45" s="87">
        <v>6.55</v>
      </c>
      <c r="G45" s="87">
        <v>8.33</v>
      </c>
      <c r="H45" s="87">
        <v>35.090000000000003</v>
      </c>
      <c r="I45" s="87">
        <v>0.16</v>
      </c>
      <c r="J45" s="87">
        <v>0.28999999999999998</v>
      </c>
      <c r="K45" s="87">
        <v>0.39</v>
      </c>
      <c r="L45" s="87">
        <v>2E-3</v>
      </c>
      <c r="M45" s="87">
        <v>0.4</v>
      </c>
      <c r="N45" s="87">
        <v>227.46</v>
      </c>
      <c r="O45" s="87">
        <v>112</v>
      </c>
      <c r="P45" s="87">
        <v>31.22</v>
      </c>
      <c r="Q45" s="87">
        <v>1.6</v>
      </c>
      <c r="R45" s="87">
        <v>2E-3</v>
      </c>
      <c r="S45" s="87">
        <v>0.48</v>
      </c>
      <c r="T45" s="25"/>
      <c r="U45" s="3"/>
      <c r="V45" s="3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</row>
    <row r="46" spans="1:34" ht="26.25" x14ac:dyDescent="0.2">
      <c r="A46" s="4"/>
      <c r="B46" s="191" t="s">
        <v>114</v>
      </c>
      <c r="C46" s="190" t="s">
        <v>95</v>
      </c>
      <c r="D46" s="85" t="s">
        <v>96</v>
      </c>
      <c r="E46" s="87">
        <v>132.6</v>
      </c>
      <c r="F46" s="87">
        <v>8.5399999999999991</v>
      </c>
      <c r="G46" s="87">
        <v>5.97</v>
      </c>
      <c r="H46" s="87">
        <v>10.41</v>
      </c>
      <c r="I46" s="87">
        <v>0.03</v>
      </c>
      <c r="J46" s="87">
        <v>1.2E-2</v>
      </c>
      <c r="K46" s="87">
        <v>0.11</v>
      </c>
      <c r="L46" s="87">
        <v>3.5000000000000003E-2</v>
      </c>
      <c r="M46" s="87">
        <v>0.22</v>
      </c>
      <c r="N46" s="87">
        <v>70.48</v>
      </c>
      <c r="O46" s="87">
        <v>102.77</v>
      </c>
      <c r="P46" s="87">
        <v>10.42</v>
      </c>
      <c r="Q46" s="87">
        <v>0</v>
      </c>
      <c r="R46" s="87">
        <v>0</v>
      </c>
      <c r="S46" s="87">
        <v>0.33</v>
      </c>
      <c r="T46" s="26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ht="52.5" x14ac:dyDescent="0.2">
      <c r="A47" s="4"/>
      <c r="B47" s="196">
        <v>365</v>
      </c>
      <c r="C47" s="90" t="s">
        <v>97</v>
      </c>
      <c r="D47" s="85" t="s">
        <v>98</v>
      </c>
      <c r="E47" s="87">
        <v>66</v>
      </c>
      <c r="F47" s="87">
        <v>0.1</v>
      </c>
      <c r="G47" s="87">
        <v>7.2</v>
      </c>
      <c r="H47" s="87">
        <v>0.1</v>
      </c>
      <c r="I47" s="87">
        <v>1E-3</v>
      </c>
      <c r="J47" s="87">
        <v>1.2E-2</v>
      </c>
      <c r="K47" s="87">
        <v>0</v>
      </c>
      <c r="L47" s="87">
        <v>4.4999999999999998E-2</v>
      </c>
      <c r="M47" s="87">
        <v>0.1</v>
      </c>
      <c r="N47" s="87">
        <v>2.4</v>
      </c>
      <c r="O47" s="87">
        <v>3</v>
      </c>
      <c r="P47" s="87">
        <v>0.05</v>
      </c>
      <c r="Q47" s="87">
        <v>1.4999999999999999E-2</v>
      </c>
      <c r="R47" s="87">
        <v>0</v>
      </c>
      <c r="S47" s="87">
        <v>0.02</v>
      </c>
      <c r="T47" s="26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ht="26.25" x14ac:dyDescent="0.2">
      <c r="A48" s="4"/>
      <c r="B48" s="83">
        <v>269</v>
      </c>
      <c r="C48" s="90" t="s">
        <v>31</v>
      </c>
      <c r="D48" s="85" t="s">
        <v>63</v>
      </c>
      <c r="E48" s="87">
        <v>154</v>
      </c>
      <c r="F48" s="87">
        <v>3.77</v>
      </c>
      <c r="G48" s="87">
        <v>3.93</v>
      </c>
      <c r="H48" s="87">
        <v>25.92</v>
      </c>
      <c r="I48" s="87">
        <v>0.05</v>
      </c>
      <c r="J48" s="87">
        <v>0.04</v>
      </c>
      <c r="K48" s="87">
        <v>1.58</v>
      </c>
      <c r="L48" s="87">
        <v>0</v>
      </c>
      <c r="M48" s="87">
        <v>0</v>
      </c>
      <c r="N48" s="87">
        <v>152.22</v>
      </c>
      <c r="O48" s="87">
        <v>124.56</v>
      </c>
      <c r="P48" s="87">
        <v>21.34</v>
      </c>
      <c r="Q48" s="87">
        <v>0.4</v>
      </c>
      <c r="R48" s="87">
        <v>8.9999999999999993E-3</v>
      </c>
      <c r="S48" s="87">
        <v>0.47799999999999998</v>
      </c>
      <c r="T48" s="26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26.25" x14ac:dyDescent="0.2">
      <c r="A49" s="4"/>
      <c r="B49" s="187" t="s">
        <v>92</v>
      </c>
      <c r="C49" s="89" t="s">
        <v>27</v>
      </c>
      <c r="D49" s="197" t="s">
        <v>85</v>
      </c>
      <c r="E49" s="87">
        <f>49*2</f>
        <v>98</v>
      </c>
      <c r="F49" s="87">
        <f>3.24*2</f>
        <v>6.48</v>
      </c>
      <c r="G49" s="87">
        <v>0.8</v>
      </c>
      <c r="H49" s="87">
        <f>19.52*2</f>
        <v>39.04</v>
      </c>
      <c r="I49" s="87">
        <f>0.132*2</f>
        <v>0.26400000000000001</v>
      </c>
      <c r="J49" s="87">
        <f>0.072*2</f>
        <v>0.14399999999999999</v>
      </c>
      <c r="K49" s="87">
        <v>0</v>
      </c>
      <c r="L49" s="87">
        <v>0</v>
      </c>
      <c r="M49" s="87">
        <v>0</v>
      </c>
      <c r="N49" s="87">
        <v>48</v>
      </c>
      <c r="O49" s="87">
        <v>156</v>
      </c>
      <c r="P49" s="87">
        <v>33.6</v>
      </c>
      <c r="Q49" s="87">
        <v>4.4000000000000004</v>
      </c>
      <c r="R49" s="87">
        <v>0</v>
      </c>
      <c r="S49" s="87">
        <v>2.46</v>
      </c>
      <c r="T49" s="26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26.25" x14ac:dyDescent="0.2">
      <c r="A50" s="4"/>
      <c r="B50" s="187" t="s">
        <v>92</v>
      </c>
      <c r="C50" s="89" t="s">
        <v>62</v>
      </c>
      <c r="D50" s="91" t="s">
        <v>64</v>
      </c>
      <c r="E50" s="87">
        <v>48</v>
      </c>
      <c r="F50" s="87">
        <v>0.4</v>
      </c>
      <c r="G50" s="87">
        <v>0.4</v>
      </c>
      <c r="H50" s="87">
        <v>9.8000000000000007</v>
      </c>
      <c r="I50" s="87">
        <v>0.06</v>
      </c>
      <c r="J50" s="87">
        <v>0.04</v>
      </c>
      <c r="K50" s="87">
        <v>10</v>
      </c>
      <c r="L50" s="87">
        <v>0</v>
      </c>
      <c r="M50" s="87">
        <v>0.4</v>
      </c>
      <c r="N50" s="87">
        <v>32</v>
      </c>
      <c r="O50" s="87">
        <v>22</v>
      </c>
      <c r="P50" s="87">
        <v>18</v>
      </c>
      <c r="Q50" s="87">
        <v>0</v>
      </c>
      <c r="R50" s="87">
        <v>0</v>
      </c>
      <c r="S50" s="87">
        <v>4.4000000000000004</v>
      </c>
      <c r="T50" s="26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26.25" x14ac:dyDescent="0.2">
      <c r="A51" s="4"/>
      <c r="B51" s="88"/>
      <c r="C51" s="92" t="s">
        <v>34</v>
      </c>
      <c r="D51" s="182">
        <v>600</v>
      </c>
      <c r="E51" s="93">
        <f>SUM(E45:E50)</f>
        <v>739.6</v>
      </c>
      <c r="F51" s="93">
        <f t="shared" ref="F51:S51" si="3">SUM(F45:F50)</f>
        <v>25.84</v>
      </c>
      <c r="G51" s="93">
        <f t="shared" si="3"/>
        <v>26.63</v>
      </c>
      <c r="H51" s="93">
        <f t="shared" si="3"/>
        <v>120.36</v>
      </c>
      <c r="I51" s="93">
        <f t="shared" si="3"/>
        <v>0.56499999999999995</v>
      </c>
      <c r="J51" s="93">
        <f t="shared" si="3"/>
        <v>0.53800000000000003</v>
      </c>
      <c r="K51" s="93">
        <f t="shared" si="3"/>
        <v>12.08</v>
      </c>
      <c r="L51" s="93">
        <f t="shared" si="3"/>
        <v>8.2000000000000003E-2</v>
      </c>
      <c r="M51" s="93">
        <f t="shared" si="3"/>
        <v>1.1200000000000001</v>
      </c>
      <c r="N51" s="93">
        <f t="shared" si="3"/>
        <v>532.55999999999995</v>
      </c>
      <c r="O51" s="93">
        <f t="shared" si="3"/>
        <v>520.32999999999993</v>
      </c>
      <c r="P51" s="93">
        <f t="shared" si="3"/>
        <v>114.63</v>
      </c>
      <c r="Q51" s="93">
        <f t="shared" si="3"/>
        <v>6.4150000000000009</v>
      </c>
      <c r="R51" s="93">
        <f t="shared" si="3"/>
        <v>1.0999999999999999E-2</v>
      </c>
      <c r="S51" s="93">
        <f t="shared" si="3"/>
        <v>8.1679999999999993</v>
      </c>
      <c r="T51" s="26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26.25" x14ac:dyDescent="0.2">
      <c r="A52" s="4"/>
      <c r="B52" s="83"/>
      <c r="C52" s="94" t="s">
        <v>25</v>
      </c>
      <c r="D52" s="91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21">
        <f>SUM(T46:T51)</f>
        <v>0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52.5" x14ac:dyDescent="0.2">
      <c r="A53" s="4"/>
      <c r="B53" s="187" t="s">
        <v>114</v>
      </c>
      <c r="C53" s="198" t="s">
        <v>111</v>
      </c>
      <c r="D53" s="85" t="s">
        <v>65</v>
      </c>
      <c r="E53" s="87">
        <v>437.34</v>
      </c>
      <c r="F53" s="87">
        <v>20.38</v>
      </c>
      <c r="G53" s="87">
        <v>26</v>
      </c>
      <c r="H53" s="87">
        <v>31.83</v>
      </c>
      <c r="I53" s="87">
        <v>0.3</v>
      </c>
      <c r="J53" s="87">
        <v>0.15</v>
      </c>
      <c r="K53" s="87">
        <v>0</v>
      </c>
      <c r="L53" s="87">
        <v>0.02</v>
      </c>
      <c r="M53" s="87">
        <v>0.1</v>
      </c>
      <c r="N53" s="87">
        <v>9.1999999999999993</v>
      </c>
      <c r="O53" s="87">
        <v>199.65</v>
      </c>
      <c r="P53" s="87">
        <v>40.75</v>
      </c>
      <c r="Q53" s="87">
        <v>0</v>
      </c>
      <c r="R53" s="87">
        <v>1E-3</v>
      </c>
      <c r="S53" s="87">
        <v>2.62</v>
      </c>
      <c r="T53" s="28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6.25" x14ac:dyDescent="0.2">
      <c r="A54" s="4"/>
      <c r="B54" s="96">
        <v>92</v>
      </c>
      <c r="C54" s="118" t="s">
        <v>68</v>
      </c>
      <c r="D54" s="85" t="s">
        <v>63</v>
      </c>
      <c r="E54" s="199">
        <v>239</v>
      </c>
      <c r="F54" s="86">
        <v>3.72</v>
      </c>
      <c r="G54" s="86">
        <v>14.87</v>
      </c>
      <c r="H54" s="86">
        <v>22.57</v>
      </c>
      <c r="I54" s="86">
        <v>0.2</v>
      </c>
      <c r="J54" s="86">
        <v>0.2</v>
      </c>
      <c r="K54" s="86">
        <v>32</v>
      </c>
      <c r="L54" s="86">
        <v>0.14000000000000001</v>
      </c>
      <c r="M54" s="86">
        <v>4.8</v>
      </c>
      <c r="N54" s="86">
        <v>152</v>
      </c>
      <c r="O54" s="86">
        <v>260</v>
      </c>
      <c r="P54" s="86">
        <v>108</v>
      </c>
      <c r="Q54" s="86">
        <v>0</v>
      </c>
      <c r="R54" s="86">
        <v>0</v>
      </c>
      <c r="S54" s="86">
        <v>3.2</v>
      </c>
      <c r="T54" s="26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6.25" x14ac:dyDescent="0.2">
      <c r="A55" s="4"/>
      <c r="B55" s="195" t="s">
        <v>92</v>
      </c>
      <c r="C55" s="190" t="s">
        <v>99</v>
      </c>
      <c r="D55" s="85" t="s">
        <v>64</v>
      </c>
      <c r="E55" s="87">
        <v>158.6</v>
      </c>
      <c r="F55" s="87">
        <v>16.899999999999999</v>
      </c>
      <c r="G55" s="87">
        <v>2.9</v>
      </c>
      <c r="H55" s="87">
        <v>16.3</v>
      </c>
      <c r="I55" s="87">
        <v>8.1000000000000003E-2</v>
      </c>
      <c r="J55" s="87">
        <v>8.4000000000000005E-2</v>
      </c>
      <c r="K55" s="87">
        <v>7.0000000000000007E-2</v>
      </c>
      <c r="L55" s="87">
        <v>1.7000000000000001E-2</v>
      </c>
      <c r="M55" s="87">
        <v>0.55700000000000005</v>
      </c>
      <c r="N55" s="87">
        <v>19.96</v>
      </c>
      <c r="O55" s="87">
        <v>135.69999999999999</v>
      </c>
      <c r="P55" s="87">
        <v>55.45</v>
      </c>
      <c r="Q55" s="87">
        <v>0.84450000000000003</v>
      </c>
      <c r="R55" s="87">
        <v>5.0000000000000001E-3</v>
      </c>
      <c r="S55" s="87">
        <v>1.34</v>
      </c>
      <c r="T55" s="26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52.5" x14ac:dyDescent="0.2">
      <c r="A56" s="4"/>
      <c r="B56" s="83">
        <v>246</v>
      </c>
      <c r="C56" s="90" t="s">
        <v>69</v>
      </c>
      <c r="D56" s="85" t="s">
        <v>83</v>
      </c>
      <c r="E56" s="88">
        <v>45</v>
      </c>
      <c r="F56" s="88">
        <v>0.1</v>
      </c>
      <c r="G56" s="88">
        <v>2.2000000000000002</v>
      </c>
      <c r="H56" s="88">
        <v>6.1</v>
      </c>
      <c r="I56" s="87">
        <v>4.0000000000000001E-3</v>
      </c>
      <c r="J56" s="87">
        <v>0.02</v>
      </c>
      <c r="K56" s="87">
        <v>0.09</v>
      </c>
      <c r="L56" s="87">
        <v>0</v>
      </c>
      <c r="M56" s="87">
        <v>1</v>
      </c>
      <c r="N56" s="87">
        <v>17</v>
      </c>
      <c r="O56" s="87">
        <v>30</v>
      </c>
      <c r="P56" s="87">
        <v>14</v>
      </c>
      <c r="Q56" s="87">
        <v>0.22</v>
      </c>
      <c r="R56" s="87">
        <v>0.03</v>
      </c>
      <c r="S56" s="87">
        <v>0.5</v>
      </c>
      <c r="T56" s="37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26.25" x14ac:dyDescent="0.2">
      <c r="A57" s="4"/>
      <c r="B57" s="96">
        <v>295</v>
      </c>
      <c r="C57" s="89" t="s">
        <v>48</v>
      </c>
      <c r="D57" s="85" t="s">
        <v>63</v>
      </c>
      <c r="E57" s="87">
        <v>67</v>
      </c>
      <c r="F57" s="87">
        <v>1.05</v>
      </c>
      <c r="G57" s="87">
        <v>1.2</v>
      </c>
      <c r="H57" s="87">
        <v>13.04</v>
      </c>
      <c r="I57" s="87">
        <v>0.04</v>
      </c>
      <c r="J57" s="87">
        <v>0.03</v>
      </c>
      <c r="K57" s="87">
        <v>1.33</v>
      </c>
      <c r="L57" s="87">
        <v>0</v>
      </c>
      <c r="M57" s="87">
        <v>0.1</v>
      </c>
      <c r="N57" s="87">
        <v>126.6</v>
      </c>
      <c r="O57" s="87">
        <v>92.8</v>
      </c>
      <c r="P57" s="87">
        <v>15.4</v>
      </c>
      <c r="Q57" s="87">
        <v>2.0299999999999998</v>
      </c>
      <c r="R57" s="87">
        <v>0</v>
      </c>
      <c r="S57" s="87">
        <v>0.41</v>
      </c>
      <c r="T57" s="26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26.25" x14ac:dyDescent="0.2">
      <c r="A58" s="4"/>
      <c r="B58" s="192" t="s">
        <v>92</v>
      </c>
      <c r="C58" s="190" t="s">
        <v>100</v>
      </c>
      <c r="D58" s="85" t="s">
        <v>101</v>
      </c>
      <c r="E58" s="87">
        <v>45.3</v>
      </c>
      <c r="F58" s="87">
        <v>3.45</v>
      </c>
      <c r="G58" s="87">
        <v>3.375</v>
      </c>
      <c r="H58" s="87">
        <v>0</v>
      </c>
      <c r="I58" s="87">
        <v>6.0000000000000001E-3</v>
      </c>
      <c r="J58" s="87">
        <v>5.7000000000000002E-2</v>
      </c>
      <c r="K58" s="87">
        <v>0.09</v>
      </c>
      <c r="L58" s="87">
        <v>26.024999999999999</v>
      </c>
      <c r="M58" s="87">
        <v>5.8000000000000003E-2</v>
      </c>
      <c r="N58" s="87">
        <v>105</v>
      </c>
      <c r="O58" s="87">
        <v>105</v>
      </c>
      <c r="P58" s="87">
        <v>4.95</v>
      </c>
      <c r="Q58" s="87">
        <v>0.45</v>
      </c>
      <c r="R58" s="87">
        <v>0</v>
      </c>
      <c r="S58" s="87">
        <v>0.12</v>
      </c>
      <c r="T58" s="26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26.25" x14ac:dyDescent="0.2">
      <c r="A59" s="4"/>
      <c r="B59" s="187" t="s">
        <v>92</v>
      </c>
      <c r="C59" s="89" t="s">
        <v>27</v>
      </c>
      <c r="D59" s="85" t="s">
        <v>67</v>
      </c>
      <c r="E59" s="87">
        <v>49</v>
      </c>
      <c r="F59" s="87">
        <v>1.62</v>
      </c>
      <c r="G59" s="87">
        <v>0.2</v>
      </c>
      <c r="H59" s="87">
        <v>9.76</v>
      </c>
      <c r="I59" s="87">
        <v>6.6000000000000003E-2</v>
      </c>
      <c r="J59" s="87">
        <v>3.5999999999999997E-2</v>
      </c>
      <c r="K59" s="87">
        <v>0</v>
      </c>
      <c r="L59" s="87">
        <v>0</v>
      </c>
      <c r="M59" s="87">
        <v>0</v>
      </c>
      <c r="N59" s="87">
        <v>12</v>
      </c>
      <c r="O59" s="87">
        <v>39</v>
      </c>
      <c r="P59" s="87">
        <v>8.4</v>
      </c>
      <c r="Q59" s="87">
        <v>1.1000000000000001</v>
      </c>
      <c r="R59" s="87">
        <v>0</v>
      </c>
      <c r="S59" s="87">
        <v>0.66</v>
      </c>
      <c r="T59" s="26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26.25" x14ac:dyDescent="0.2">
      <c r="A60" s="4"/>
      <c r="B60" s="187" t="s">
        <v>92</v>
      </c>
      <c r="C60" s="97" t="s">
        <v>87</v>
      </c>
      <c r="D60" s="98" t="s">
        <v>85</v>
      </c>
      <c r="E60" s="87">
        <v>75</v>
      </c>
      <c r="F60" s="87">
        <v>3.9</v>
      </c>
      <c r="G60" s="87">
        <v>0.9</v>
      </c>
      <c r="H60" s="87">
        <v>12</v>
      </c>
      <c r="I60" s="87">
        <v>5.3999999999999999E-2</v>
      </c>
      <c r="J60" s="87">
        <v>1.7999999999999999E-2</v>
      </c>
      <c r="K60" s="87">
        <v>0</v>
      </c>
      <c r="L60" s="87">
        <v>0</v>
      </c>
      <c r="M60" s="87">
        <v>0.27</v>
      </c>
      <c r="N60" s="87">
        <v>10.5</v>
      </c>
      <c r="O60" s="87">
        <v>47.4</v>
      </c>
      <c r="P60" s="87">
        <v>5.0999999999999996</v>
      </c>
      <c r="Q60" s="87">
        <v>0.36</v>
      </c>
      <c r="R60" s="87">
        <v>0</v>
      </c>
      <c r="S60" s="87">
        <v>1.17</v>
      </c>
      <c r="T60" s="26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26.25" x14ac:dyDescent="0.2">
      <c r="A61" s="4"/>
      <c r="B61" s="88"/>
      <c r="C61" s="92" t="s">
        <v>36</v>
      </c>
      <c r="D61" s="178">
        <v>925</v>
      </c>
      <c r="E61" s="93">
        <f>SUM(E53:E60)</f>
        <v>1116.2399999999998</v>
      </c>
      <c r="F61" s="93">
        <f t="shared" ref="F61:U61" si="4">SUM(F53:F60)</f>
        <v>51.12</v>
      </c>
      <c r="G61" s="93">
        <f t="shared" si="4"/>
        <v>51.645000000000003</v>
      </c>
      <c r="H61" s="93">
        <f t="shared" si="4"/>
        <v>111.60000000000001</v>
      </c>
      <c r="I61" s="93">
        <f t="shared" si="4"/>
        <v>0.75100000000000011</v>
      </c>
      <c r="J61" s="93">
        <f t="shared" si="4"/>
        <v>0.59500000000000008</v>
      </c>
      <c r="K61" s="93">
        <f t="shared" si="4"/>
        <v>33.580000000000005</v>
      </c>
      <c r="L61" s="93">
        <f t="shared" si="4"/>
        <v>26.201999999999998</v>
      </c>
      <c r="M61" s="93">
        <f t="shared" si="4"/>
        <v>6.8849999999999998</v>
      </c>
      <c r="N61" s="93">
        <f t="shared" si="4"/>
        <v>452.26</v>
      </c>
      <c r="O61" s="93">
        <f t="shared" si="4"/>
        <v>909.54999999999984</v>
      </c>
      <c r="P61" s="93">
        <f t="shared" si="4"/>
        <v>252.04999999999998</v>
      </c>
      <c r="Q61" s="93">
        <f t="shared" si="4"/>
        <v>5.0045000000000011</v>
      </c>
      <c r="R61" s="93">
        <f t="shared" si="4"/>
        <v>3.5999999999999997E-2</v>
      </c>
      <c r="S61" s="93">
        <f t="shared" si="4"/>
        <v>10.02</v>
      </c>
      <c r="T61" s="93">
        <f t="shared" si="4"/>
        <v>0</v>
      </c>
      <c r="U61" s="93">
        <f t="shared" si="4"/>
        <v>0</v>
      </c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27" thickBot="1" x14ac:dyDescent="0.25">
      <c r="A62" s="4"/>
      <c r="B62" s="119"/>
      <c r="C62" s="120" t="s">
        <v>37</v>
      </c>
      <c r="D62" s="183">
        <f t="shared" ref="D62:S62" si="5">D51+D61</f>
        <v>1525</v>
      </c>
      <c r="E62" s="121">
        <f t="shared" si="5"/>
        <v>1855.8399999999997</v>
      </c>
      <c r="F62" s="189">
        <f t="shared" si="5"/>
        <v>76.959999999999994</v>
      </c>
      <c r="G62" s="189">
        <f t="shared" si="5"/>
        <v>78.275000000000006</v>
      </c>
      <c r="H62" s="189">
        <f t="shared" si="5"/>
        <v>231.96</v>
      </c>
      <c r="I62" s="189">
        <f t="shared" si="5"/>
        <v>1.3160000000000001</v>
      </c>
      <c r="J62" s="189">
        <f t="shared" si="5"/>
        <v>1.133</v>
      </c>
      <c r="K62" s="189">
        <f t="shared" si="5"/>
        <v>45.660000000000004</v>
      </c>
      <c r="L62" s="189">
        <f t="shared" si="5"/>
        <v>26.283999999999999</v>
      </c>
      <c r="M62" s="189">
        <f t="shared" si="5"/>
        <v>8.004999999999999</v>
      </c>
      <c r="N62" s="189">
        <f t="shared" si="5"/>
        <v>984.81999999999994</v>
      </c>
      <c r="O62" s="189">
        <f t="shared" si="5"/>
        <v>1429.8799999999997</v>
      </c>
      <c r="P62" s="189">
        <f t="shared" si="5"/>
        <v>366.67999999999995</v>
      </c>
      <c r="Q62" s="189">
        <f t="shared" si="5"/>
        <v>11.419500000000003</v>
      </c>
      <c r="R62" s="189">
        <f t="shared" si="5"/>
        <v>4.7E-2</v>
      </c>
      <c r="S62" s="189">
        <f t="shared" si="5"/>
        <v>18.187999999999999</v>
      </c>
      <c r="T62" s="29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ht="26.25" x14ac:dyDescent="0.4">
      <c r="A63" s="4"/>
      <c r="B63" s="106"/>
      <c r="C63" s="107" t="s">
        <v>38</v>
      </c>
      <c r="D63" s="122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23"/>
      <c r="R63" s="109"/>
      <c r="S63" s="110"/>
      <c r="T63" s="45" t="e">
        <f>T52+#REF!+T62</f>
        <v>#REF!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ht="27" thickBot="1" x14ac:dyDescent="0.45">
      <c r="A64" s="4"/>
      <c r="B64" s="73"/>
      <c r="C64" s="74"/>
      <c r="D64" s="124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25"/>
      <c r="T64" s="24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ht="25.5" x14ac:dyDescent="0.25">
      <c r="A65" s="4"/>
      <c r="B65" s="221" t="s">
        <v>1</v>
      </c>
      <c r="C65" s="231" t="s">
        <v>2</v>
      </c>
      <c r="D65" s="223" t="s">
        <v>3</v>
      </c>
      <c r="E65" s="225" t="s">
        <v>4</v>
      </c>
      <c r="F65" s="227" t="s">
        <v>5</v>
      </c>
      <c r="G65" s="228"/>
      <c r="H65" s="229"/>
      <c r="I65" s="227" t="s">
        <v>6</v>
      </c>
      <c r="J65" s="228"/>
      <c r="K65" s="228"/>
      <c r="L65" s="228"/>
      <c r="M65" s="229"/>
      <c r="N65" s="227" t="s">
        <v>7</v>
      </c>
      <c r="O65" s="228"/>
      <c r="P65" s="228"/>
      <c r="Q65" s="228"/>
      <c r="R65" s="228"/>
      <c r="S65" s="229"/>
      <c r="T65" s="2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ht="25.5" x14ac:dyDescent="0.25">
      <c r="A66" s="4"/>
      <c r="B66" s="222"/>
      <c r="C66" s="232"/>
      <c r="D66" s="224"/>
      <c r="E66" s="226"/>
      <c r="F66" s="78" t="s">
        <v>8</v>
      </c>
      <c r="G66" s="78" t="s">
        <v>9</v>
      </c>
      <c r="H66" s="78" t="s">
        <v>10</v>
      </c>
      <c r="I66" s="78" t="s">
        <v>11</v>
      </c>
      <c r="J66" s="78" t="s">
        <v>12</v>
      </c>
      <c r="K66" s="78" t="s">
        <v>13</v>
      </c>
      <c r="L66" s="78" t="s">
        <v>14</v>
      </c>
      <c r="M66" s="78" t="s">
        <v>15</v>
      </c>
      <c r="N66" s="78" t="s">
        <v>16</v>
      </c>
      <c r="O66" s="78" t="s">
        <v>17</v>
      </c>
      <c r="P66" s="78" t="s">
        <v>18</v>
      </c>
      <c r="Q66" s="78" t="s">
        <v>19</v>
      </c>
      <c r="R66" s="78" t="s">
        <v>20</v>
      </c>
      <c r="S66" s="78" t="s">
        <v>21</v>
      </c>
      <c r="T66" s="2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ht="26.25" x14ac:dyDescent="0.25">
      <c r="A67" s="4"/>
      <c r="B67" s="126"/>
      <c r="C67" s="94" t="s">
        <v>23</v>
      </c>
      <c r="D67" s="127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2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52.5" x14ac:dyDescent="0.25">
      <c r="A68" s="4"/>
      <c r="B68" s="83">
        <v>107</v>
      </c>
      <c r="C68" s="89" t="s">
        <v>40</v>
      </c>
      <c r="D68" s="186" t="s">
        <v>88</v>
      </c>
      <c r="E68" s="129">
        <v>222</v>
      </c>
      <c r="F68" s="129">
        <v>6.2</v>
      </c>
      <c r="G68" s="129">
        <v>8.0500000000000007</v>
      </c>
      <c r="H68" s="129">
        <v>31.09</v>
      </c>
      <c r="I68" s="129">
        <v>7.0000000000000007E-2</v>
      </c>
      <c r="J68" s="129">
        <v>3.5000000000000003E-2</v>
      </c>
      <c r="K68" s="129">
        <v>1.06</v>
      </c>
      <c r="L68" s="87">
        <v>0.254</v>
      </c>
      <c r="M68" s="129">
        <v>0.46600000000000003</v>
      </c>
      <c r="N68" s="129">
        <v>121.88</v>
      </c>
      <c r="O68" s="129">
        <v>107.44</v>
      </c>
      <c r="P68" s="129">
        <v>8.4499999999999993</v>
      </c>
      <c r="Q68" s="129">
        <v>0.2</v>
      </c>
      <c r="R68" s="129">
        <v>2E-3</v>
      </c>
      <c r="S68" s="129">
        <v>0.45</v>
      </c>
      <c r="T68" s="31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ht="46.5" x14ac:dyDescent="0.25">
      <c r="A69" s="4"/>
      <c r="B69" s="83">
        <v>379</v>
      </c>
      <c r="C69" s="89" t="s">
        <v>73</v>
      </c>
      <c r="D69" s="193" t="s">
        <v>102</v>
      </c>
      <c r="E69" s="87">
        <v>184</v>
      </c>
      <c r="F69" s="87">
        <v>1.7</v>
      </c>
      <c r="G69" s="87">
        <v>15.1</v>
      </c>
      <c r="H69" s="87">
        <v>10.26</v>
      </c>
      <c r="I69" s="87">
        <v>0.38</v>
      </c>
      <c r="J69" s="87">
        <v>7.0000000000000007E-2</v>
      </c>
      <c r="K69" s="87">
        <v>0</v>
      </c>
      <c r="L69" s="87">
        <v>0.19800000000000001</v>
      </c>
      <c r="M69" s="87">
        <v>0.44</v>
      </c>
      <c r="N69" s="87">
        <v>8.5</v>
      </c>
      <c r="O69" s="87">
        <v>47.5</v>
      </c>
      <c r="P69" s="87">
        <v>7.5</v>
      </c>
      <c r="Q69" s="87">
        <v>0</v>
      </c>
      <c r="R69" s="87">
        <v>0</v>
      </c>
      <c r="S69" s="87">
        <v>0.59</v>
      </c>
      <c r="T69" s="31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ht="26.25" x14ac:dyDescent="0.25">
      <c r="A70" s="4"/>
      <c r="B70" s="187" t="s">
        <v>92</v>
      </c>
      <c r="C70" s="190" t="s">
        <v>103</v>
      </c>
      <c r="D70" s="204" t="s">
        <v>101</v>
      </c>
      <c r="E70" s="87">
        <v>83.1</v>
      </c>
      <c r="F70" s="87">
        <v>1.5</v>
      </c>
      <c r="G70" s="87">
        <v>5.2</v>
      </c>
      <c r="H70" s="87">
        <v>7.6</v>
      </c>
      <c r="I70" s="87">
        <v>1.2E-2</v>
      </c>
      <c r="J70" s="87">
        <v>6.8000000000000005E-2</v>
      </c>
      <c r="K70" s="87">
        <v>0</v>
      </c>
      <c r="L70" s="87">
        <v>3.3</v>
      </c>
      <c r="M70" s="87">
        <v>0.12</v>
      </c>
      <c r="N70" s="87">
        <v>52.8</v>
      </c>
      <c r="O70" s="87">
        <v>46.3</v>
      </c>
      <c r="P70" s="87">
        <v>10.02</v>
      </c>
      <c r="Q70" s="87">
        <v>0</v>
      </c>
      <c r="R70" s="87">
        <v>8.0000000000000002E-3</v>
      </c>
      <c r="S70" s="87">
        <v>0.22500000000000001</v>
      </c>
      <c r="T70" s="31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ht="46.5" x14ac:dyDescent="0.2">
      <c r="A71" s="4"/>
      <c r="B71" s="96">
        <v>299</v>
      </c>
      <c r="C71" s="89" t="s">
        <v>52</v>
      </c>
      <c r="D71" s="185" t="s">
        <v>90</v>
      </c>
      <c r="E71" s="87">
        <v>60</v>
      </c>
      <c r="F71" s="87">
        <v>0</v>
      </c>
      <c r="G71" s="87">
        <v>0</v>
      </c>
      <c r="H71" s="87">
        <v>15</v>
      </c>
      <c r="I71" s="87">
        <v>0</v>
      </c>
      <c r="J71" s="87">
        <v>0</v>
      </c>
      <c r="K71" s="87">
        <v>0.03</v>
      </c>
      <c r="L71" s="87">
        <v>0</v>
      </c>
      <c r="M71" s="87">
        <v>0</v>
      </c>
      <c r="N71" s="87">
        <v>0</v>
      </c>
      <c r="O71" s="87">
        <v>2.8</v>
      </c>
      <c r="P71" s="87">
        <v>1.4</v>
      </c>
      <c r="Q71" s="87">
        <v>0</v>
      </c>
      <c r="R71" s="87">
        <v>0</v>
      </c>
      <c r="S71" s="87">
        <v>0.28000000000000003</v>
      </c>
      <c r="T71" s="32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ht="26.25" x14ac:dyDescent="0.2">
      <c r="A72" s="4"/>
      <c r="B72" s="187" t="s">
        <v>92</v>
      </c>
      <c r="C72" s="89" t="s">
        <v>62</v>
      </c>
      <c r="D72" s="91" t="s">
        <v>64</v>
      </c>
      <c r="E72" s="87">
        <v>48</v>
      </c>
      <c r="F72" s="87">
        <v>0.4</v>
      </c>
      <c r="G72" s="87">
        <v>0.4</v>
      </c>
      <c r="H72" s="87">
        <v>9.8000000000000007</v>
      </c>
      <c r="I72" s="87">
        <v>0.06</v>
      </c>
      <c r="J72" s="87">
        <v>0.04</v>
      </c>
      <c r="K72" s="87">
        <v>10</v>
      </c>
      <c r="L72" s="87">
        <v>0</v>
      </c>
      <c r="M72" s="87">
        <v>0.4</v>
      </c>
      <c r="N72" s="87">
        <v>32</v>
      </c>
      <c r="O72" s="87">
        <v>22</v>
      </c>
      <c r="P72" s="87">
        <v>18</v>
      </c>
      <c r="Q72" s="87">
        <v>0</v>
      </c>
      <c r="R72" s="87">
        <v>0</v>
      </c>
      <c r="S72" s="87">
        <v>4.4000000000000004</v>
      </c>
      <c r="T72" s="32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ht="26.25" x14ac:dyDescent="0.2">
      <c r="A73" s="4"/>
      <c r="B73" s="88"/>
      <c r="C73" s="130" t="s">
        <v>34</v>
      </c>
      <c r="D73" s="179">
        <v>550</v>
      </c>
      <c r="E73" s="93">
        <f>SUM(E68:E72)</f>
        <v>597.1</v>
      </c>
      <c r="F73" s="93">
        <f t="shared" ref="F73:S73" si="6">SUM(F68:F72)</f>
        <v>9.8000000000000007</v>
      </c>
      <c r="G73" s="93">
        <f t="shared" si="6"/>
        <v>28.749999999999996</v>
      </c>
      <c r="H73" s="93">
        <f t="shared" si="6"/>
        <v>73.75</v>
      </c>
      <c r="I73" s="93">
        <f t="shared" si="6"/>
        <v>0.52200000000000002</v>
      </c>
      <c r="J73" s="93">
        <f t="shared" si="6"/>
        <v>0.21300000000000002</v>
      </c>
      <c r="K73" s="93">
        <f t="shared" si="6"/>
        <v>11.09</v>
      </c>
      <c r="L73" s="93">
        <f t="shared" si="6"/>
        <v>3.7519999999999998</v>
      </c>
      <c r="M73" s="93">
        <f t="shared" si="6"/>
        <v>1.4260000000000002</v>
      </c>
      <c r="N73" s="93">
        <f t="shared" si="6"/>
        <v>215.18</v>
      </c>
      <c r="O73" s="93">
        <f t="shared" si="6"/>
        <v>226.04000000000002</v>
      </c>
      <c r="P73" s="93">
        <f t="shared" si="6"/>
        <v>45.37</v>
      </c>
      <c r="Q73" s="93">
        <f t="shared" si="6"/>
        <v>0.2</v>
      </c>
      <c r="R73" s="93">
        <f t="shared" si="6"/>
        <v>0.01</v>
      </c>
      <c r="S73" s="93">
        <f t="shared" si="6"/>
        <v>5.9450000000000003</v>
      </c>
      <c r="T73" s="32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  <row r="74" spans="1:34" ht="26.25" x14ac:dyDescent="0.2">
      <c r="A74" s="4"/>
      <c r="B74" s="83"/>
      <c r="C74" s="131" t="s">
        <v>25</v>
      </c>
      <c r="D74" s="85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3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</row>
    <row r="75" spans="1:34" ht="52.5" x14ac:dyDescent="0.25">
      <c r="A75" s="4"/>
      <c r="B75" s="83">
        <v>47</v>
      </c>
      <c r="C75" s="117" t="s">
        <v>35</v>
      </c>
      <c r="D75" s="85" t="s">
        <v>65</v>
      </c>
      <c r="E75" s="87">
        <v>124</v>
      </c>
      <c r="F75" s="87">
        <v>2.83</v>
      </c>
      <c r="G75" s="87">
        <v>2.86</v>
      </c>
      <c r="H75" s="87">
        <v>21.76</v>
      </c>
      <c r="I75" s="87">
        <v>0.112</v>
      </c>
      <c r="J75" s="87">
        <v>0.1</v>
      </c>
      <c r="K75" s="87">
        <v>10</v>
      </c>
      <c r="L75" s="87">
        <v>0.125</v>
      </c>
      <c r="M75" s="87">
        <v>1.425</v>
      </c>
      <c r="N75" s="87">
        <v>24</v>
      </c>
      <c r="O75" s="87">
        <v>78</v>
      </c>
      <c r="P75" s="87">
        <v>30.25</v>
      </c>
      <c r="Q75" s="87">
        <v>0.50800000000000001</v>
      </c>
      <c r="R75" s="87">
        <v>5.0000000000000001E-3</v>
      </c>
      <c r="S75" s="87">
        <v>1.25</v>
      </c>
      <c r="T75" s="34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  <row r="76" spans="1:34" ht="26.25" x14ac:dyDescent="0.2">
      <c r="A76" s="4"/>
      <c r="B76" s="96">
        <v>225</v>
      </c>
      <c r="C76" s="89" t="s">
        <v>39</v>
      </c>
      <c r="D76" s="132" t="s">
        <v>63</v>
      </c>
      <c r="E76" s="87">
        <v>287</v>
      </c>
      <c r="F76" s="87">
        <v>4.96</v>
      </c>
      <c r="G76" s="87">
        <v>7.26</v>
      </c>
      <c r="H76" s="87">
        <v>50.36</v>
      </c>
      <c r="I76" s="87">
        <v>2.8000000000000001E-2</v>
      </c>
      <c r="J76" s="87">
        <v>1.4999999999999999E-2</v>
      </c>
      <c r="K76" s="87">
        <v>0</v>
      </c>
      <c r="L76" s="87">
        <v>0</v>
      </c>
      <c r="M76" s="87">
        <v>0.32</v>
      </c>
      <c r="N76" s="87">
        <v>2.8980000000000001</v>
      </c>
      <c r="O76" s="87">
        <v>72.72</v>
      </c>
      <c r="P76" s="87">
        <v>22.806000000000001</v>
      </c>
      <c r="Q76" s="87">
        <v>1.24</v>
      </c>
      <c r="R76" s="87">
        <v>0</v>
      </c>
      <c r="S76" s="87">
        <v>0</v>
      </c>
      <c r="T76" s="32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</row>
    <row r="77" spans="1:34" ht="52.5" x14ac:dyDescent="0.2">
      <c r="A77" s="4"/>
      <c r="B77" s="187" t="s">
        <v>92</v>
      </c>
      <c r="C77" s="190" t="s">
        <v>105</v>
      </c>
      <c r="D77" s="85" t="s">
        <v>64</v>
      </c>
      <c r="E77" s="87">
        <v>188.6</v>
      </c>
      <c r="F77" s="87">
        <v>4.2</v>
      </c>
      <c r="G77" s="87">
        <v>11.7</v>
      </c>
      <c r="H77" s="87">
        <v>17</v>
      </c>
      <c r="I77" s="87">
        <v>0.12</v>
      </c>
      <c r="J77" s="87">
        <v>6.5000000000000002E-2</v>
      </c>
      <c r="K77" s="87">
        <v>5.7</v>
      </c>
      <c r="L77" s="87">
        <v>0.17</v>
      </c>
      <c r="M77" s="87">
        <v>0.83599999999999997</v>
      </c>
      <c r="N77" s="87">
        <v>25.75</v>
      </c>
      <c r="O77" s="87">
        <v>70.8</v>
      </c>
      <c r="P77" s="87">
        <v>24.59</v>
      </c>
      <c r="Q77" s="87">
        <v>1.2859</v>
      </c>
      <c r="R77" s="87">
        <v>3.0000000000000001E-3</v>
      </c>
      <c r="S77" s="87">
        <v>1.2450000000000001</v>
      </c>
      <c r="T77" s="32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</row>
    <row r="78" spans="1:34" ht="78.75" x14ac:dyDescent="0.2">
      <c r="A78" s="4"/>
      <c r="B78" s="83">
        <v>246</v>
      </c>
      <c r="C78" s="84" t="s">
        <v>66</v>
      </c>
      <c r="D78" s="85" t="s">
        <v>83</v>
      </c>
      <c r="E78" s="87">
        <v>100</v>
      </c>
      <c r="F78" s="87">
        <v>0.6</v>
      </c>
      <c r="G78" s="87">
        <v>9.1999999999999993</v>
      </c>
      <c r="H78" s="87">
        <v>3.9</v>
      </c>
      <c r="I78" s="87">
        <v>0.06</v>
      </c>
      <c r="J78" s="87">
        <v>0.03</v>
      </c>
      <c r="K78" s="87">
        <v>1.05</v>
      </c>
      <c r="L78" s="87">
        <v>0</v>
      </c>
      <c r="M78" s="87">
        <v>0.7</v>
      </c>
      <c r="N78" s="87">
        <v>14</v>
      </c>
      <c r="O78" s="87">
        <v>26</v>
      </c>
      <c r="P78" s="87">
        <v>20</v>
      </c>
      <c r="Q78" s="87">
        <v>0.72</v>
      </c>
      <c r="R78" s="87">
        <v>1E-3</v>
      </c>
      <c r="S78" s="87">
        <v>0.9</v>
      </c>
      <c r="T78" s="32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</row>
    <row r="79" spans="1:34" ht="26.25" x14ac:dyDescent="0.2">
      <c r="A79" s="4"/>
      <c r="B79" s="200">
        <v>289</v>
      </c>
      <c r="C79" s="190" t="s">
        <v>106</v>
      </c>
      <c r="D79" s="91" t="s">
        <v>63</v>
      </c>
      <c r="E79" s="87">
        <v>46.87</v>
      </c>
      <c r="F79" s="87">
        <v>0.68</v>
      </c>
      <c r="G79" s="87">
        <v>0</v>
      </c>
      <c r="H79" s="87">
        <v>21.01</v>
      </c>
      <c r="I79" s="87">
        <v>0</v>
      </c>
      <c r="J79" s="87">
        <v>0.1</v>
      </c>
      <c r="K79" s="87">
        <v>110</v>
      </c>
      <c r="L79" s="87">
        <v>0</v>
      </c>
      <c r="M79" s="87">
        <v>0.8</v>
      </c>
      <c r="N79" s="87">
        <v>14</v>
      </c>
      <c r="O79" s="87">
        <v>2</v>
      </c>
      <c r="P79" s="87">
        <v>4</v>
      </c>
      <c r="Q79" s="87">
        <v>0</v>
      </c>
      <c r="R79" s="87">
        <v>0</v>
      </c>
      <c r="S79" s="87">
        <v>0.6</v>
      </c>
      <c r="T79" s="32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</row>
    <row r="80" spans="1:34" ht="26.25" x14ac:dyDescent="0.2">
      <c r="A80" s="4"/>
      <c r="B80" s="187" t="s">
        <v>92</v>
      </c>
      <c r="C80" s="190" t="s">
        <v>104</v>
      </c>
      <c r="D80" s="85" t="s">
        <v>64</v>
      </c>
      <c r="E80" s="87">
        <v>47</v>
      </c>
      <c r="F80" s="87">
        <v>0.4</v>
      </c>
      <c r="G80" s="87">
        <v>0.3</v>
      </c>
      <c r="H80" s="87">
        <v>10.3</v>
      </c>
      <c r="I80" s="87">
        <v>0.02</v>
      </c>
      <c r="J80" s="87">
        <v>0.03</v>
      </c>
      <c r="K80" s="87">
        <v>5</v>
      </c>
      <c r="L80" s="87">
        <v>2E-3</v>
      </c>
      <c r="M80" s="87">
        <v>0.4</v>
      </c>
      <c r="N80" s="87">
        <v>19</v>
      </c>
      <c r="O80" s="87">
        <v>16</v>
      </c>
      <c r="P80" s="87">
        <v>12</v>
      </c>
      <c r="Q80" s="87">
        <v>0.19</v>
      </c>
      <c r="R80" s="87">
        <v>1</v>
      </c>
      <c r="S80" s="87">
        <v>2.2999999999999998</v>
      </c>
      <c r="T80" s="32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</row>
    <row r="81" spans="1:34" ht="26.25" x14ac:dyDescent="0.2">
      <c r="A81" s="4"/>
      <c r="B81" s="187" t="s">
        <v>92</v>
      </c>
      <c r="C81" s="89" t="s">
        <v>27</v>
      </c>
      <c r="D81" s="85" t="s">
        <v>67</v>
      </c>
      <c r="E81" s="87">
        <v>49</v>
      </c>
      <c r="F81" s="87">
        <v>1.62</v>
      </c>
      <c r="G81" s="87">
        <v>0.2</v>
      </c>
      <c r="H81" s="87">
        <v>9.76</v>
      </c>
      <c r="I81" s="87">
        <v>6.6000000000000003E-2</v>
      </c>
      <c r="J81" s="87">
        <v>3.5999999999999997E-2</v>
      </c>
      <c r="K81" s="87">
        <v>0</v>
      </c>
      <c r="L81" s="87">
        <v>0</v>
      </c>
      <c r="M81" s="87">
        <v>0</v>
      </c>
      <c r="N81" s="87">
        <v>12</v>
      </c>
      <c r="O81" s="87">
        <v>39</v>
      </c>
      <c r="P81" s="87">
        <v>8.4</v>
      </c>
      <c r="Q81" s="87">
        <v>1.1000000000000001</v>
      </c>
      <c r="R81" s="87">
        <v>0</v>
      </c>
      <c r="S81" s="87">
        <v>0.66</v>
      </c>
      <c r="T81" s="32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</row>
    <row r="82" spans="1:34" ht="26.25" x14ac:dyDescent="0.2">
      <c r="A82" s="4"/>
      <c r="B82" s="187" t="s">
        <v>92</v>
      </c>
      <c r="C82" s="97" t="s">
        <v>87</v>
      </c>
      <c r="D82" s="98" t="s">
        <v>85</v>
      </c>
      <c r="E82" s="87">
        <v>75</v>
      </c>
      <c r="F82" s="87">
        <v>3.9</v>
      </c>
      <c r="G82" s="87">
        <v>0.9</v>
      </c>
      <c r="H82" s="87">
        <v>12</v>
      </c>
      <c r="I82" s="87">
        <v>5.3999999999999999E-2</v>
      </c>
      <c r="J82" s="87">
        <v>1.7999999999999999E-2</v>
      </c>
      <c r="K82" s="87">
        <v>0</v>
      </c>
      <c r="L82" s="87">
        <v>0</v>
      </c>
      <c r="M82" s="87">
        <v>0.27</v>
      </c>
      <c r="N82" s="87">
        <v>10.5</v>
      </c>
      <c r="O82" s="87">
        <v>47.4</v>
      </c>
      <c r="P82" s="87">
        <v>5.0999999999999996</v>
      </c>
      <c r="Q82" s="87">
        <v>0.36</v>
      </c>
      <c r="R82" s="87">
        <v>0</v>
      </c>
      <c r="S82" s="87">
        <v>1.17</v>
      </c>
      <c r="T82" s="32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</row>
    <row r="83" spans="1:34" ht="26.25" x14ac:dyDescent="0.2">
      <c r="A83" s="4"/>
      <c r="B83" s="88"/>
      <c r="C83" s="133" t="s">
        <v>36</v>
      </c>
      <c r="D83" s="179">
        <v>1010</v>
      </c>
      <c r="E83" s="93">
        <f>SUM(E75:E82)</f>
        <v>917.47</v>
      </c>
      <c r="F83" s="93">
        <f t="shared" ref="F83:S83" si="7">SUM(F75:F82)</f>
        <v>19.189999999999998</v>
      </c>
      <c r="G83" s="93">
        <f t="shared" si="7"/>
        <v>32.42</v>
      </c>
      <c r="H83" s="93">
        <f t="shared" si="7"/>
        <v>146.09</v>
      </c>
      <c r="I83" s="93">
        <f t="shared" si="7"/>
        <v>0.46</v>
      </c>
      <c r="J83" s="93">
        <f t="shared" si="7"/>
        <v>0.39399999999999996</v>
      </c>
      <c r="K83" s="93">
        <f t="shared" si="7"/>
        <v>131.75</v>
      </c>
      <c r="L83" s="93">
        <f t="shared" si="7"/>
        <v>0.29700000000000004</v>
      </c>
      <c r="M83" s="93">
        <f t="shared" si="7"/>
        <v>4.7509999999999994</v>
      </c>
      <c r="N83" s="93">
        <f t="shared" si="7"/>
        <v>122.148</v>
      </c>
      <c r="O83" s="93">
        <f t="shared" si="7"/>
        <v>351.91999999999996</v>
      </c>
      <c r="P83" s="93">
        <f t="shared" si="7"/>
        <v>127.146</v>
      </c>
      <c r="Q83" s="93">
        <f t="shared" si="7"/>
        <v>5.4039000000000001</v>
      </c>
      <c r="R83" s="93">
        <f t="shared" si="7"/>
        <v>1.0089999999999999</v>
      </c>
      <c r="S83" s="93">
        <f t="shared" si="7"/>
        <v>8.125</v>
      </c>
      <c r="T83" s="32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</row>
    <row r="84" spans="1:34" ht="26.25" x14ac:dyDescent="0.2">
      <c r="A84" s="4"/>
      <c r="B84" s="88"/>
      <c r="C84" s="92" t="s">
        <v>41</v>
      </c>
      <c r="D84" s="178">
        <f t="shared" ref="D84:S84" si="8">D73+D83</f>
        <v>1560</v>
      </c>
      <c r="E84" s="93">
        <f t="shared" si="8"/>
        <v>1514.5700000000002</v>
      </c>
      <c r="F84" s="93">
        <f t="shared" si="8"/>
        <v>28.99</v>
      </c>
      <c r="G84" s="93">
        <f t="shared" si="8"/>
        <v>61.17</v>
      </c>
      <c r="H84" s="93">
        <f t="shared" si="8"/>
        <v>219.84</v>
      </c>
      <c r="I84" s="93">
        <f t="shared" si="8"/>
        <v>0.98199999999999998</v>
      </c>
      <c r="J84" s="93">
        <f t="shared" si="8"/>
        <v>0.60699999999999998</v>
      </c>
      <c r="K84" s="93">
        <f t="shared" si="8"/>
        <v>142.84</v>
      </c>
      <c r="L84" s="93">
        <f t="shared" si="8"/>
        <v>4.0489999999999995</v>
      </c>
      <c r="M84" s="93">
        <f t="shared" si="8"/>
        <v>6.1769999999999996</v>
      </c>
      <c r="N84" s="93">
        <f t="shared" si="8"/>
        <v>337.32799999999997</v>
      </c>
      <c r="O84" s="93">
        <f t="shared" si="8"/>
        <v>577.96</v>
      </c>
      <c r="P84" s="93">
        <f t="shared" si="8"/>
        <v>172.51599999999999</v>
      </c>
      <c r="Q84" s="93">
        <f t="shared" si="8"/>
        <v>5.6039000000000003</v>
      </c>
      <c r="R84" s="93">
        <f t="shared" si="8"/>
        <v>1.0189999999999999</v>
      </c>
      <c r="S84" s="93">
        <f t="shared" si="8"/>
        <v>14.07</v>
      </c>
      <c r="T84" s="3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4" ht="26.25" x14ac:dyDescent="0.4">
      <c r="A85" s="4"/>
      <c r="B85" s="134"/>
      <c r="C85" s="134"/>
      <c r="D85" s="135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21" t="e">
        <f>T74+#REF!+T84</f>
        <v>#REF!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</row>
    <row r="86" spans="1:34" ht="26.25" x14ac:dyDescent="0.4">
      <c r="A86" s="4"/>
      <c r="B86" s="137"/>
      <c r="C86" s="137" t="s">
        <v>42</v>
      </c>
      <c r="D86" s="138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36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</row>
    <row r="87" spans="1:34" ht="26.25" x14ac:dyDescent="0.4">
      <c r="A87" s="4"/>
      <c r="B87" s="140"/>
      <c r="C87" s="141"/>
      <c r="D87" s="138"/>
      <c r="E87" s="139"/>
      <c r="F87" s="139"/>
      <c r="G87" s="139"/>
      <c r="H87" s="139"/>
      <c r="I87" s="139"/>
      <c r="J87" s="139"/>
      <c r="K87" s="139"/>
      <c r="L87" s="139"/>
      <c r="M87" s="139"/>
      <c r="N87" s="139"/>
      <c r="O87" s="139"/>
      <c r="P87" s="142"/>
      <c r="Q87" s="142"/>
      <c r="R87" s="142"/>
      <c r="S87" s="143"/>
      <c r="T87" s="24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</row>
    <row r="88" spans="1:34" ht="25.5" x14ac:dyDescent="0.25">
      <c r="A88" s="4"/>
      <c r="B88" s="222" t="s">
        <v>1</v>
      </c>
      <c r="C88" s="222" t="s">
        <v>2</v>
      </c>
      <c r="D88" s="236" t="s">
        <v>3</v>
      </c>
      <c r="E88" s="237" t="s">
        <v>4</v>
      </c>
      <c r="F88" s="233" t="s">
        <v>5</v>
      </c>
      <c r="G88" s="234"/>
      <c r="H88" s="235"/>
      <c r="I88" s="233" t="s">
        <v>6</v>
      </c>
      <c r="J88" s="234"/>
      <c r="K88" s="234"/>
      <c r="L88" s="234"/>
      <c r="M88" s="235"/>
      <c r="N88" s="233" t="s">
        <v>7</v>
      </c>
      <c r="O88" s="234"/>
      <c r="P88" s="234"/>
      <c r="Q88" s="234"/>
      <c r="R88" s="234"/>
      <c r="S88" s="235"/>
      <c r="T88" s="2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</row>
    <row r="89" spans="1:34" ht="25.5" x14ac:dyDescent="0.25">
      <c r="A89" s="3"/>
      <c r="B89" s="222"/>
      <c r="C89" s="222"/>
      <c r="D89" s="224"/>
      <c r="E89" s="226"/>
      <c r="F89" s="78" t="s">
        <v>8</v>
      </c>
      <c r="G89" s="78" t="s">
        <v>9</v>
      </c>
      <c r="H89" s="78" t="s">
        <v>10</v>
      </c>
      <c r="I89" s="78" t="s">
        <v>11</v>
      </c>
      <c r="J89" s="78" t="s">
        <v>12</v>
      </c>
      <c r="K89" s="78" t="s">
        <v>13</v>
      </c>
      <c r="L89" s="78" t="s">
        <v>14</v>
      </c>
      <c r="M89" s="78" t="s">
        <v>15</v>
      </c>
      <c r="N89" s="78" t="s">
        <v>16</v>
      </c>
      <c r="O89" s="78" t="s">
        <v>17</v>
      </c>
      <c r="P89" s="78" t="s">
        <v>18</v>
      </c>
      <c r="Q89" s="78" t="s">
        <v>19</v>
      </c>
      <c r="R89" s="78" t="s">
        <v>20</v>
      </c>
      <c r="S89" s="78" t="s">
        <v>21</v>
      </c>
      <c r="T89" s="23"/>
      <c r="U89" s="3"/>
      <c r="V89" s="3"/>
    </row>
    <row r="90" spans="1:34" ht="26.25" x14ac:dyDescent="0.25">
      <c r="A90" s="3"/>
      <c r="B90" s="79"/>
      <c r="C90" s="80" t="s">
        <v>23</v>
      </c>
      <c r="D90" s="81"/>
      <c r="E90" s="82"/>
      <c r="F90" s="189"/>
      <c r="G90" s="189"/>
      <c r="H90" s="189"/>
      <c r="I90" s="189"/>
      <c r="J90" s="189"/>
      <c r="K90" s="189"/>
      <c r="L90" s="189"/>
      <c r="M90" s="189"/>
      <c r="N90" s="189"/>
      <c r="O90" s="189"/>
      <c r="P90" s="189"/>
      <c r="Q90" s="189"/>
      <c r="R90" s="189"/>
      <c r="S90" s="189"/>
      <c r="T90" s="23"/>
      <c r="U90" s="3"/>
      <c r="V90" s="3"/>
    </row>
    <row r="91" spans="1:34" ht="52.5" x14ac:dyDescent="0.25">
      <c r="A91" s="3"/>
      <c r="B91" s="83">
        <v>114</v>
      </c>
      <c r="C91" s="84" t="s">
        <v>43</v>
      </c>
      <c r="D91" s="185" t="s">
        <v>88</v>
      </c>
      <c r="E91" s="86">
        <v>294</v>
      </c>
      <c r="F91" s="86">
        <v>6</v>
      </c>
      <c r="G91" s="86">
        <v>5.85</v>
      </c>
      <c r="H91" s="86">
        <v>42.95</v>
      </c>
      <c r="I91" s="86">
        <v>0.06</v>
      </c>
      <c r="J91" s="86">
        <v>0.02</v>
      </c>
      <c r="K91" s="86">
        <v>0.96</v>
      </c>
      <c r="L91" s="87">
        <v>0</v>
      </c>
      <c r="M91" s="86">
        <v>0.21</v>
      </c>
      <c r="N91" s="86">
        <v>130.66999999999999</v>
      </c>
      <c r="O91" s="86">
        <v>157.44</v>
      </c>
      <c r="P91" s="86">
        <v>36.46</v>
      </c>
      <c r="Q91" s="87">
        <v>0.82</v>
      </c>
      <c r="R91" s="87">
        <v>1E-3</v>
      </c>
      <c r="S91" s="86">
        <v>0.6</v>
      </c>
      <c r="T91" s="23"/>
      <c r="U91" s="3"/>
      <c r="V91" s="3"/>
    </row>
    <row r="92" spans="1:34" ht="52.5" x14ac:dyDescent="0.2">
      <c r="A92" s="3"/>
      <c r="B92" s="96">
        <v>379</v>
      </c>
      <c r="C92" s="89" t="s">
        <v>61</v>
      </c>
      <c r="D92" s="185" t="s">
        <v>89</v>
      </c>
      <c r="E92" s="87">
        <v>184</v>
      </c>
      <c r="F92" s="87">
        <v>1.7</v>
      </c>
      <c r="G92" s="87">
        <v>15.1</v>
      </c>
      <c r="H92" s="87">
        <v>10.26</v>
      </c>
      <c r="I92" s="87">
        <v>3.4000000000000002E-2</v>
      </c>
      <c r="J92" s="87">
        <v>0.08</v>
      </c>
      <c r="K92" s="87">
        <v>0</v>
      </c>
      <c r="L92" s="87">
        <v>0</v>
      </c>
      <c r="M92" s="87">
        <v>0.44</v>
      </c>
      <c r="N92" s="87">
        <v>8.4</v>
      </c>
      <c r="O92" s="87">
        <v>22.5</v>
      </c>
      <c r="P92" s="87">
        <v>4.2</v>
      </c>
      <c r="Q92" s="87">
        <v>1.06</v>
      </c>
      <c r="R92" s="87">
        <v>0</v>
      </c>
      <c r="S92" s="87">
        <v>0.35</v>
      </c>
      <c r="T92" s="32"/>
      <c r="U92" s="3"/>
      <c r="V92" s="3"/>
    </row>
    <row r="93" spans="1:34" ht="26.25" x14ac:dyDescent="0.2">
      <c r="A93" s="3"/>
      <c r="B93" s="83">
        <v>269</v>
      </c>
      <c r="C93" s="90" t="s">
        <v>31</v>
      </c>
      <c r="D93" s="85" t="s">
        <v>63</v>
      </c>
      <c r="E93" s="87">
        <v>154</v>
      </c>
      <c r="F93" s="87">
        <v>3.77</v>
      </c>
      <c r="G93" s="87">
        <v>3.93</v>
      </c>
      <c r="H93" s="87">
        <v>25.92</v>
      </c>
      <c r="I93" s="87">
        <v>0.05</v>
      </c>
      <c r="J93" s="87">
        <v>0.04</v>
      </c>
      <c r="K93" s="87">
        <v>1.58</v>
      </c>
      <c r="L93" s="87">
        <v>0</v>
      </c>
      <c r="M93" s="87">
        <v>0</v>
      </c>
      <c r="N93" s="87">
        <v>152.22</v>
      </c>
      <c r="O93" s="87">
        <v>124.56</v>
      </c>
      <c r="P93" s="87">
        <v>21.34</v>
      </c>
      <c r="Q93" s="87">
        <v>0.4</v>
      </c>
      <c r="R93" s="87">
        <v>8.9999999999999993E-3</v>
      </c>
      <c r="S93" s="87">
        <v>0.47799999999999998</v>
      </c>
      <c r="T93" s="32"/>
      <c r="U93" s="3"/>
      <c r="V93" s="3"/>
    </row>
    <row r="94" spans="1:34" ht="26.25" x14ac:dyDescent="0.2">
      <c r="A94" s="3"/>
      <c r="B94" s="187" t="s">
        <v>92</v>
      </c>
      <c r="C94" s="89" t="s">
        <v>62</v>
      </c>
      <c r="D94" s="91" t="s">
        <v>64</v>
      </c>
      <c r="E94" s="87">
        <v>48</v>
      </c>
      <c r="F94" s="87">
        <v>0.4</v>
      </c>
      <c r="G94" s="87">
        <v>0.4</v>
      </c>
      <c r="H94" s="87">
        <v>9.8000000000000007</v>
      </c>
      <c r="I94" s="87">
        <v>0.06</v>
      </c>
      <c r="J94" s="87">
        <v>0.04</v>
      </c>
      <c r="K94" s="87">
        <v>10</v>
      </c>
      <c r="L94" s="87">
        <v>0</v>
      </c>
      <c r="M94" s="87">
        <v>0.4</v>
      </c>
      <c r="N94" s="87">
        <v>32</v>
      </c>
      <c r="O94" s="87">
        <v>22</v>
      </c>
      <c r="P94" s="87">
        <v>18</v>
      </c>
      <c r="Q94" s="87">
        <v>0</v>
      </c>
      <c r="R94" s="87">
        <v>0</v>
      </c>
      <c r="S94" s="87">
        <v>4.4000000000000004</v>
      </c>
      <c r="T94" s="32"/>
      <c r="U94" s="3"/>
      <c r="V94" s="3"/>
    </row>
    <row r="95" spans="1:34" ht="26.25" x14ac:dyDescent="0.2">
      <c r="A95" s="3"/>
      <c r="B95" s="88"/>
      <c r="C95" s="92" t="s">
        <v>34</v>
      </c>
      <c r="D95" s="178">
        <v>550</v>
      </c>
      <c r="E95" s="93">
        <f t="shared" ref="E95:S95" si="9">SUM(E91:E94)</f>
        <v>680</v>
      </c>
      <c r="F95" s="93">
        <f t="shared" si="9"/>
        <v>11.870000000000001</v>
      </c>
      <c r="G95" s="93">
        <f t="shared" si="9"/>
        <v>25.279999999999998</v>
      </c>
      <c r="H95" s="93">
        <f t="shared" si="9"/>
        <v>88.929999999999993</v>
      </c>
      <c r="I95" s="93">
        <f t="shared" si="9"/>
        <v>0.20400000000000001</v>
      </c>
      <c r="J95" s="93">
        <f t="shared" si="9"/>
        <v>0.18000000000000002</v>
      </c>
      <c r="K95" s="93">
        <f t="shared" si="9"/>
        <v>12.54</v>
      </c>
      <c r="L95" s="93">
        <f t="shared" si="9"/>
        <v>0</v>
      </c>
      <c r="M95" s="93">
        <f t="shared" si="9"/>
        <v>1.05</v>
      </c>
      <c r="N95" s="93">
        <f t="shared" si="9"/>
        <v>323.28999999999996</v>
      </c>
      <c r="O95" s="93">
        <f t="shared" si="9"/>
        <v>326.5</v>
      </c>
      <c r="P95" s="93">
        <f t="shared" si="9"/>
        <v>80</v>
      </c>
      <c r="Q95" s="93">
        <f t="shared" si="9"/>
        <v>2.2799999999999998</v>
      </c>
      <c r="R95" s="93">
        <f t="shared" si="9"/>
        <v>9.9999999999999985E-3</v>
      </c>
      <c r="S95" s="93">
        <f t="shared" si="9"/>
        <v>5.8280000000000003</v>
      </c>
      <c r="T95" s="32"/>
      <c r="U95" s="3"/>
      <c r="V95" s="3"/>
    </row>
    <row r="96" spans="1:34" ht="26.25" x14ac:dyDescent="0.2">
      <c r="B96" s="83"/>
      <c r="C96" s="94" t="s">
        <v>25</v>
      </c>
      <c r="D96" s="85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33"/>
      <c r="U96" s="3"/>
      <c r="V96" s="3"/>
    </row>
    <row r="97" spans="2:22" ht="26.25" x14ac:dyDescent="0.2">
      <c r="B97" s="200">
        <v>42</v>
      </c>
      <c r="C97" s="190" t="s">
        <v>107</v>
      </c>
      <c r="D97" s="85" t="s">
        <v>65</v>
      </c>
      <c r="E97" s="87">
        <v>149</v>
      </c>
      <c r="F97" s="87">
        <v>5.03</v>
      </c>
      <c r="G97" s="87">
        <v>11.3</v>
      </c>
      <c r="H97" s="87">
        <v>32.380000000000003</v>
      </c>
      <c r="I97" s="87">
        <v>0.05</v>
      </c>
      <c r="J97" s="87">
        <v>0.04</v>
      </c>
      <c r="K97" s="87">
        <v>5.0999999999999996</v>
      </c>
      <c r="L97" s="87">
        <v>0.4</v>
      </c>
      <c r="M97" s="87">
        <v>0.6</v>
      </c>
      <c r="N97" s="87">
        <v>11</v>
      </c>
      <c r="O97" s="87">
        <v>15.4</v>
      </c>
      <c r="P97" s="87">
        <v>13.7</v>
      </c>
      <c r="Q97" s="87">
        <v>0.188</v>
      </c>
      <c r="R97" s="87">
        <v>2E-3</v>
      </c>
      <c r="S97" s="87">
        <v>0.5</v>
      </c>
      <c r="T97" s="32"/>
      <c r="U97" s="3"/>
      <c r="V97" s="3"/>
    </row>
    <row r="98" spans="2:22" ht="26.25" x14ac:dyDescent="0.2">
      <c r="B98" s="96">
        <v>241</v>
      </c>
      <c r="C98" s="117" t="s">
        <v>50</v>
      </c>
      <c r="D98" s="85" t="s">
        <v>63</v>
      </c>
      <c r="E98" s="86">
        <v>214</v>
      </c>
      <c r="F98" s="86">
        <v>4.2699999999999996</v>
      </c>
      <c r="G98" s="86">
        <v>8.08</v>
      </c>
      <c r="H98" s="86">
        <v>31.07</v>
      </c>
      <c r="I98" s="86">
        <v>0.17</v>
      </c>
      <c r="J98" s="86">
        <v>0.1</v>
      </c>
      <c r="K98" s="86">
        <v>21.36</v>
      </c>
      <c r="L98" s="86">
        <v>0</v>
      </c>
      <c r="M98" s="86">
        <v>0.3</v>
      </c>
      <c r="N98" s="86">
        <v>49.988</v>
      </c>
      <c r="O98" s="86">
        <v>104.43</v>
      </c>
      <c r="P98" s="86">
        <v>12.88</v>
      </c>
      <c r="Q98" s="86">
        <v>0</v>
      </c>
      <c r="R98" s="86">
        <v>0</v>
      </c>
      <c r="S98" s="86">
        <v>1.23</v>
      </c>
      <c r="T98" s="32"/>
      <c r="U98" s="3"/>
      <c r="V98" s="3"/>
    </row>
    <row r="99" spans="2:22" ht="26.25" x14ac:dyDescent="0.2">
      <c r="B99" s="187" t="s">
        <v>92</v>
      </c>
      <c r="C99" s="190" t="s">
        <v>94</v>
      </c>
      <c r="D99" s="85" t="s">
        <v>64</v>
      </c>
      <c r="E99" s="87">
        <v>158.80000000000001</v>
      </c>
      <c r="F99" s="87">
        <v>9.8000000000000007</v>
      </c>
      <c r="G99" s="87">
        <v>9</v>
      </c>
      <c r="H99" s="87">
        <v>10.1</v>
      </c>
      <c r="I99" s="87">
        <v>0.05</v>
      </c>
      <c r="J99" s="87">
        <v>0.1</v>
      </c>
      <c r="K99" s="87">
        <v>7.6</v>
      </c>
      <c r="L99" s="87">
        <v>0.1</v>
      </c>
      <c r="M99" s="87">
        <v>0.6</v>
      </c>
      <c r="N99" s="87">
        <v>27.8</v>
      </c>
      <c r="O99" s="87">
        <v>117.1</v>
      </c>
      <c r="P99" s="87">
        <v>19.7</v>
      </c>
      <c r="Q99" s="87">
        <v>1.5949</v>
      </c>
      <c r="R99" s="87">
        <v>4.0000000000000001E-3</v>
      </c>
      <c r="S99" s="87">
        <v>1.6</v>
      </c>
      <c r="T99" s="32"/>
      <c r="U99" s="3"/>
      <c r="V99" s="3"/>
    </row>
    <row r="100" spans="2:22" ht="52.5" x14ac:dyDescent="0.2">
      <c r="B100" s="187" t="s">
        <v>92</v>
      </c>
      <c r="C100" s="89" t="s">
        <v>71</v>
      </c>
      <c r="D100" s="98" t="s">
        <v>64</v>
      </c>
      <c r="E100" s="87">
        <v>58</v>
      </c>
      <c r="F100" s="87">
        <v>3.01</v>
      </c>
      <c r="G100" s="87">
        <v>0.48</v>
      </c>
      <c r="H100" s="87">
        <v>7.3</v>
      </c>
      <c r="I100" s="87">
        <v>0.06</v>
      </c>
      <c r="J100" s="87">
        <v>0.06</v>
      </c>
      <c r="K100" s="87">
        <v>1.02</v>
      </c>
      <c r="L100" s="87">
        <v>0.02</v>
      </c>
      <c r="M100" s="87">
        <v>0.8</v>
      </c>
      <c r="N100" s="87">
        <v>11.73</v>
      </c>
      <c r="O100" s="87">
        <v>46</v>
      </c>
      <c r="P100" s="87">
        <v>14.48</v>
      </c>
      <c r="Q100" s="87">
        <v>1.4</v>
      </c>
      <c r="R100" s="87">
        <v>5.0000000000000001E-3</v>
      </c>
      <c r="S100" s="87">
        <v>0.54</v>
      </c>
      <c r="T100" s="32"/>
      <c r="U100" s="3"/>
      <c r="V100" s="3"/>
    </row>
    <row r="101" spans="2:22" ht="26.25" x14ac:dyDescent="0.2">
      <c r="B101" s="96">
        <v>295</v>
      </c>
      <c r="C101" s="190" t="s">
        <v>48</v>
      </c>
      <c r="D101" s="85" t="s">
        <v>63</v>
      </c>
      <c r="E101" s="87">
        <v>67</v>
      </c>
      <c r="F101" s="87">
        <v>1.05</v>
      </c>
      <c r="G101" s="87">
        <v>1.2</v>
      </c>
      <c r="H101" s="87">
        <v>13.04</v>
      </c>
      <c r="I101" s="87">
        <v>0.04</v>
      </c>
      <c r="J101" s="87">
        <v>0.03</v>
      </c>
      <c r="K101" s="87">
        <v>1.33</v>
      </c>
      <c r="L101" s="87">
        <v>0</v>
      </c>
      <c r="M101" s="87">
        <v>0.1</v>
      </c>
      <c r="N101" s="87">
        <v>126.6</v>
      </c>
      <c r="O101" s="87">
        <v>92.8</v>
      </c>
      <c r="P101" s="87">
        <v>15.4</v>
      </c>
      <c r="Q101" s="87">
        <v>2.0299999999999998</v>
      </c>
      <c r="R101" s="87">
        <v>0</v>
      </c>
      <c r="S101" s="87">
        <v>0.41</v>
      </c>
      <c r="T101" s="32"/>
      <c r="U101" s="3"/>
      <c r="V101" s="3"/>
    </row>
    <row r="102" spans="2:22" ht="26.25" x14ac:dyDescent="0.2">
      <c r="B102" s="187" t="s">
        <v>92</v>
      </c>
      <c r="C102" s="190" t="s">
        <v>103</v>
      </c>
      <c r="D102" s="204" t="s">
        <v>101</v>
      </c>
      <c r="E102" s="87">
        <v>83.1</v>
      </c>
      <c r="F102" s="87">
        <v>1.5</v>
      </c>
      <c r="G102" s="87">
        <v>5.2</v>
      </c>
      <c r="H102" s="87">
        <v>7.6</v>
      </c>
      <c r="I102" s="87">
        <v>1.2E-2</v>
      </c>
      <c r="J102" s="87">
        <v>6.8000000000000005E-2</v>
      </c>
      <c r="K102" s="87">
        <v>0</v>
      </c>
      <c r="L102" s="87">
        <v>3.3</v>
      </c>
      <c r="M102" s="87">
        <v>0.12</v>
      </c>
      <c r="N102" s="87">
        <v>52.8</v>
      </c>
      <c r="O102" s="87">
        <v>46.3</v>
      </c>
      <c r="P102" s="87">
        <v>10.02</v>
      </c>
      <c r="Q102" s="87">
        <v>0</v>
      </c>
      <c r="R102" s="87">
        <v>0.83</v>
      </c>
      <c r="S102" s="87">
        <v>0.22500000000000001</v>
      </c>
      <c r="T102" s="32"/>
      <c r="U102" s="3"/>
      <c r="V102" s="3"/>
    </row>
    <row r="103" spans="2:22" ht="26.25" x14ac:dyDescent="0.2">
      <c r="B103" s="187" t="s">
        <v>92</v>
      </c>
      <c r="C103" s="89" t="s">
        <v>27</v>
      </c>
      <c r="D103" s="85" t="s">
        <v>67</v>
      </c>
      <c r="E103" s="87">
        <v>49</v>
      </c>
      <c r="F103" s="87">
        <v>1.62</v>
      </c>
      <c r="G103" s="87">
        <v>0.2</v>
      </c>
      <c r="H103" s="87">
        <v>9.76</v>
      </c>
      <c r="I103" s="87">
        <v>6.6000000000000003E-2</v>
      </c>
      <c r="J103" s="87">
        <v>3.5999999999999997E-2</v>
      </c>
      <c r="K103" s="87">
        <v>0</v>
      </c>
      <c r="L103" s="87">
        <v>0</v>
      </c>
      <c r="M103" s="87">
        <v>0</v>
      </c>
      <c r="N103" s="87">
        <v>12</v>
      </c>
      <c r="O103" s="87">
        <v>39</v>
      </c>
      <c r="P103" s="87">
        <v>8.4</v>
      </c>
      <c r="Q103" s="87">
        <v>1.1000000000000001</v>
      </c>
      <c r="R103" s="87">
        <v>0</v>
      </c>
      <c r="S103" s="87">
        <v>0.66</v>
      </c>
      <c r="T103" s="32"/>
      <c r="U103" s="3"/>
      <c r="V103" s="3"/>
    </row>
    <row r="104" spans="2:22" ht="26.25" x14ac:dyDescent="0.2">
      <c r="B104" s="187" t="s">
        <v>92</v>
      </c>
      <c r="C104" s="97" t="s">
        <v>87</v>
      </c>
      <c r="D104" s="98" t="s">
        <v>85</v>
      </c>
      <c r="E104" s="87">
        <v>75</v>
      </c>
      <c r="F104" s="87">
        <v>3.9</v>
      </c>
      <c r="G104" s="87">
        <v>0.9</v>
      </c>
      <c r="H104" s="87">
        <v>12</v>
      </c>
      <c r="I104" s="87">
        <v>5.3999999999999999E-2</v>
      </c>
      <c r="J104" s="87">
        <v>1.7999999999999999E-2</v>
      </c>
      <c r="K104" s="87">
        <v>0</v>
      </c>
      <c r="L104" s="87">
        <v>0</v>
      </c>
      <c r="M104" s="87">
        <v>0.27</v>
      </c>
      <c r="N104" s="87">
        <v>10.5</v>
      </c>
      <c r="O104" s="87">
        <v>47.4</v>
      </c>
      <c r="P104" s="87">
        <v>5.0999999999999996</v>
      </c>
      <c r="Q104" s="87">
        <v>0.36</v>
      </c>
      <c r="R104" s="87">
        <v>0</v>
      </c>
      <c r="S104" s="87">
        <v>1.17</v>
      </c>
      <c r="T104" s="32"/>
      <c r="U104" s="3"/>
      <c r="V104" s="3"/>
    </row>
    <row r="105" spans="2:22" ht="26.25" x14ac:dyDescent="0.2">
      <c r="B105" s="144"/>
      <c r="C105" s="92" t="s">
        <v>36</v>
      </c>
      <c r="D105" s="179">
        <v>925</v>
      </c>
      <c r="E105" s="93">
        <f>SUM(E97:E104)</f>
        <v>853.9</v>
      </c>
      <c r="F105" s="93">
        <f t="shared" ref="F105:S105" si="10">SUM(F97:F104)</f>
        <v>30.18</v>
      </c>
      <c r="G105" s="93">
        <f t="shared" si="10"/>
        <v>36.360000000000007</v>
      </c>
      <c r="H105" s="93">
        <f t="shared" si="10"/>
        <v>123.24999999999999</v>
      </c>
      <c r="I105" s="93">
        <f t="shared" si="10"/>
        <v>0.502</v>
      </c>
      <c r="J105" s="93">
        <f t="shared" si="10"/>
        <v>0.45200000000000007</v>
      </c>
      <c r="K105" s="93">
        <f t="shared" si="10"/>
        <v>36.410000000000004</v>
      </c>
      <c r="L105" s="93">
        <f t="shared" si="10"/>
        <v>3.82</v>
      </c>
      <c r="M105" s="93">
        <f t="shared" si="10"/>
        <v>2.79</v>
      </c>
      <c r="N105" s="93">
        <f t="shared" si="10"/>
        <v>302.41800000000001</v>
      </c>
      <c r="O105" s="93">
        <f t="shared" si="10"/>
        <v>508.43</v>
      </c>
      <c r="P105" s="93">
        <f t="shared" si="10"/>
        <v>99.68</v>
      </c>
      <c r="Q105" s="93">
        <f t="shared" si="10"/>
        <v>6.6728999999999994</v>
      </c>
      <c r="R105" s="93">
        <f t="shared" si="10"/>
        <v>0.84099999999999997</v>
      </c>
      <c r="S105" s="93">
        <f t="shared" si="10"/>
        <v>6.335</v>
      </c>
      <c r="T105" s="32"/>
      <c r="U105" s="3"/>
      <c r="V105" s="3"/>
    </row>
    <row r="106" spans="2:22" ht="26.25" x14ac:dyDescent="0.2">
      <c r="B106" s="145"/>
      <c r="C106" s="146" t="s">
        <v>41</v>
      </c>
      <c r="D106" s="178">
        <f t="shared" ref="D106:S106" si="11">D95+D105</f>
        <v>1475</v>
      </c>
      <c r="E106" s="147">
        <f t="shared" si="11"/>
        <v>1533.9</v>
      </c>
      <c r="F106" s="147">
        <f t="shared" si="11"/>
        <v>42.05</v>
      </c>
      <c r="G106" s="147">
        <f t="shared" si="11"/>
        <v>61.64</v>
      </c>
      <c r="H106" s="147">
        <f t="shared" si="11"/>
        <v>212.17999999999998</v>
      </c>
      <c r="I106" s="147">
        <f t="shared" si="11"/>
        <v>0.70599999999999996</v>
      </c>
      <c r="J106" s="147">
        <f t="shared" si="11"/>
        <v>0.63200000000000012</v>
      </c>
      <c r="K106" s="147">
        <f t="shared" si="11"/>
        <v>48.95</v>
      </c>
      <c r="L106" s="147">
        <f t="shared" si="11"/>
        <v>3.82</v>
      </c>
      <c r="M106" s="147">
        <f t="shared" si="11"/>
        <v>3.84</v>
      </c>
      <c r="N106" s="147">
        <f t="shared" si="11"/>
        <v>625.70799999999997</v>
      </c>
      <c r="O106" s="147">
        <f t="shared" si="11"/>
        <v>834.93000000000006</v>
      </c>
      <c r="P106" s="147">
        <f t="shared" si="11"/>
        <v>179.68</v>
      </c>
      <c r="Q106" s="147">
        <f t="shared" si="11"/>
        <v>8.9528999999999996</v>
      </c>
      <c r="R106" s="147">
        <f t="shared" si="11"/>
        <v>0.85099999999999998</v>
      </c>
      <c r="S106" s="147">
        <f t="shared" si="11"/>
        <v>12.163</v>
      </c>
      <c r="T106" s="33"/>
      <c r="U106" s="3"/>
      <c r="V106" s="3"/>
    </row>
    <row r="107" spans="2:22" ht="26.25" x14ac:dyDescent="0.4">
      <c r="B107" s="69"/>
      <c r="C107" s="103"/>
      <c r="D107" s="148"/>
      <c r="E107" s="105"/>
      <c r="F107" s="105"/>
      <c r="G107" s="105"/>
      <c r="H107" s="105"/>
      <c r="I107" s="105"/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29"/>
      <c r="U107" s="3"/>
      <c r="V107" s="3"/>
    </row>
    <row r="108" spans="2:22" ht="26.25" x14ac:dyDescent="0.4">
      <c r="B108" s="149"/>
      <c r="C108" s="137" t="s">
        <v>44</v>
      </c>
      <c r="D108" s="150"/>
      <c r="E108" s="139"/>
      <c r="F108" s="139"/>
      <c r="G108" s="139"/>
      <c r="H108" s="139"/>
      <c r="I108" s="139"/>
      <c r="J108" s="139"/>
      <c r="K108" s="139"/>
      <c r="L108" s="139"/>
      <c r="M108" s="139"/>
      <c r="N108" s="139"/>
      <c r="O108" s="139"/>
      <c r="P108" s="139"/>
      <c r="Q108" s="139"/>
      <c r="R108" s="139"/>
      <c r="S108" s="139"/>
      <c r="T108" s="23"/>
      <c r="U108" s="3"/>
      <c r="V108" s="3"/>
    </row>
    <row r="109" spans="2:22" ht="26.25" x14ac:dyDescent="0.4">
      <c r="B109" s="151"/>
      <c r="C109" s="141"/>
      <c r="D109" s="150"/>
      <c r="E109" s="139"/>
      <c r="F109" s="139"/>
      <c r="G109" s="139"/>
      <c r="H109" s="139"/>
      <c r="I109" s="139"/>
      <c r="J109" s="139"/>
      <c r="K109" s="139"/>
      <c r="L109" s="139"/>
      <c r="M109" s="139"/>
      <c r="N109" s="139"/>
      <c r="O109" s="139"/>
      <c r="P109" s="142"/>
      <c r="Q109" s="142"/>
      <c r="R109" s="142"/>
      <c r="S109" s="143"/>
      <c r="T109" s="24"/>
      <c r="U109" s="3"/>
      <c r="V109" s="3"/>
    </row>
    <row r="110" spans="2:22" ht="25.5" x14ac:dyDescent="0.25">
      <c r="B110" s="222" t="s">
        <v>1</v>
      </c>
      <c r="C110" s="222" t="s">
        <v>2</v>
      </c>
      <c r="D110" s="236" t="s">
        <v>3</v>
      </c>
      <c r="E110" s="237" t="s">
        <v>4</v>
      </c>
      <c r="F110" s="233" t="s">
        <v>5</v>
      </c>
      <c r="G110" s="234"/>
      <c r="H110" s="235"/>
      <c r="I110" s="233" t="s">
        <v>6</v>
      </c>
      <c r="J110" s="234"/>
      <c r="K110" s="234"/>
      <c r="L110" s="234"/>
      <c r="M110" s="235"/>
      <c r="N110" s="233" t="s">
        <v>7</v>
      </c>
      <c r="O110" s="234"/>
      <c r="P110" s="234"/>
      <c r="Q110" s="234"/>
      <c r="R110" s="234"/>
      <c r="S110" s="235"/>
      <c r="T110" s="23"/>
      <c r="U110" s="3"/>
      <c r="V110" s="3"/>
    </row>
    <row r="111" spans="2:22" ht="25.5" x14ac:dyDescent="0.25">
      <c r="B111" s="222"/>
      <c r="C111" s="222"/>
      <c r="D111" s="224"/>
      <c r="E111" s="226"/>
      <c r="F111" s="78" t="s">
        <v>8</v>
      </c>
      <c r="G111" s="78" t="s">
        <v>9</v>
      </c>
      <c r="H111" s="78" t="s">
        <v>10</v>
      </c>
      <c r="I111" s="78" t="s">
        <v>11</v>
      </c>
      <c r="J111" s="78" t="s">
        <v>12</v>
      </c>
      <c r="K111" s="78" t="s">
        <v>13</v>
      </c>
      <c r="L111" s="78" t="s">
        <v>14</v>
      </c>
      <c r="M111" s="78" t="s">
        <v>15</v>
      </c>
      <c r="N111" s="78" t="s">
        <v>16</v>
      </c>
      <c r="O111" s="78" t="s">
        <v>17</v>
      </c>
      <c r="P111" s="78" t="s">
        <v>18</v>
      </c>
      <c r="Q111" s="78" t="s">
        <v>19</v>
      </c>
      <c r="R111" s="78" t="s">
        <v>20</v>
      </c>
      <c r="S111" s="78" t="s">
        <v>21</v>
      </c>
      <c r="T111" s="23"/>
      <c r="U111" s="3"/>
      <c r="V111" s="3"/>
    </row>
    <row r="112" spans="2:22" ht="25.5" x14ac:dyDescent="0.25">
      <c r="B112" s="115"/>
      <c r="C112" s="115" t="s">
        <v>23</v>
      </c>
      <c r="D112" s="81"/>
      <c r="E112" s="82"/>
      <c r="F112" s="189"/>
      <c r="G112" s="189"/>
      <c r="H112" s="189"/>
      <c r="I112" s="189"/>
      <c r="J112" s="189"/>
      <c r="K112" s="189"/>
      <c r="L112" s="189"/>
      <c r="M112" s="189"/>
      <c r="N112" s="189"/>
      <c r="O112" s="189"/>
      <c r="P112" s="189"/>
      <c r="Q112" s="189"/>
      <c r="R112" s="189"/>
      <c r="S112" s="189"/>
      <c r="T112" s="23"/>
      <c r="U112" s="3"/>
      <c r="V112" s="3"/>
    </row>
    <row r="113" spans="2:22" ht="52.5" x14ac:dyDescent="0.25">
      <c r="B113" s="96">
        <v>112</v>
      </c>
      <c r="C113" s="89" t="s">
        <v>30</v>
      </c>
      <c r="D113" s="185" t="s">
        <v>88</v>
      </c>
      <c r="E113" s="87">
        <v>227</v>
      </c>
      <c r="F113" s="87">
        <v>6.04</v>
      </c>
      <c r="G113" s="87">
        <v>7.27</v>
      </c>
      <c r="H113" s="87">
        <v>34.29</v>
      </c>
      <c r="I113" s="87">
        <v>1.0999999999999999E-2</v>
      </c>
      <c r="J113" s="87">
        <v>0.05</v>
      </c>
      <c r="K113" s="87">
        <v>0.87</v>
      </c>
      <c r="L113" s="87">
        <v>0</v>
      </c>
      <c r="M113" s="87">
        <v>0.65</v>
      </c>
      <c r="N113" s="87">
        <v>133.69999999999999</v>
      </c>
      <c r="O113" s="87">
        <v>201.18</v>
      </c>
      <c r="P113" s="87">
        <v>10.3</v>
      </c>
      <c r="Q113" s="87">
        <v>0</v>
      </c>
      <c r="R113" s="87">
        <v>0</v>
      </c>
      <c r="S113" s="87">
        <v>0.3</v>
      </c>
      <c r="T113" s="23"/>
      <c r="U113" s="3"/>
      <c r="V113" s="3"/>
    </row>
    <row r="114" spans="2:22" ht="26.25" x14ac:dyDescent="0.2">
      <c r="B114" s="191" t="s">
        <v>114</v>
      </c>
      <c r="C114" s="190" t="s">
        <v>95</v>
      </c>
      <c r="D114" s="85" t="s">
        <v>96</v>
      </c>
      <c r="E114" s="87">
        <v>132.6</v>
      </c>
      <c r="F114" s="87">
        <v>8.5399999999999991</v>
      </c>
      <c r="G114" s="87">
        <v>5.97</v>
      </c>
      <c r="H114" s="87">
        <v>10.41</v>
      </c>
      <c r="I114" s="87">
        <v>0.03</v>
      </c>
      <c r="J114" s="87">
        <v>1.2E-2</v>
      </c>
      <c r="K114" s="87">
        <v>0.11</v>
      </c>
      <c r="L114" s="87">
        <v>3.5000000000000003E-2</v>
      </c>
      <c r="M114" s="87">
        <v>0.22</v>
      </c>
      <c r="N114" s="87">
        <v>70.48</v>
      </c>
      <c r="O114" s="87">
        <v>102.77</v>
      </c>
      <c r="P114" s="87">
        <v>10.42</v>
      </c>
      <c r="Q114" s="87">
        <v>0</v>
      </c>
      <c r="R114" s="87">
        <v>0</v>
      </c>
      <c r="S114" s="87">
        <v>0.33</v>
      </c>
      <c r="T114" s="32"/>
      <c r="U114" s="3"/>
      <c r="V114" s="3"/>
    </row>
    <row r="115" spans="2:22" ht="52.5" x14ac:dyDescent="0.2">
      <c r="B115" s="196">
        <v>365</v>
      </c>
      <c r="C115" s="90" t="s">
        <v>97</v>
      </c>
      <c r="D115" s="85" t="s">
        <v>98</v>
      </c>
      <c r="E115" s="87">
        <v>66</v>
      </c>
      <c r="F115" s="87">
        <v>0.1</v>
      </c>
      <c r="G115" s="87">
        <v>7.2</v>
      </c>
      <c r="H115" s="87">
        <v>0.1</v>
      </c>
      <c r="I115" s="87">
        <v>1E-3</v>
      </c>
      <c r="J115" s="87">
        <v>1.2E-2</v>
      </c>
      <c r="K115" s="87">
        <v>0</v>
      </c>
      <c r="L115" s="87">
        <v>4.4999999999999998E-2</v>
      </c>
      <c r="M115" s="87">
        <v>0.1</v>
      </c>
      <c r="N115" s="87">
        <v>2.4</v>
      </c>
      <c r="O115" s="87">
        <v>3</v>
      </c>
      <c r="P115" s="87">
        <v>0.05</v>
      </c>
      <c r="Q115" s="87">
        <v>1.4999999999999999E-2</v>
      </c>
      <c r="R115" s="87">
        <v>0</v>
      </c>
      <c r="S115" s="87">
        <v>0.02</v>
      </c>
      <c r="T115" s="32"/>
      <c r="U115" s="3"/>
      <c r="V115" s="3"/>
    </row>
    <row r="116" spans="2:22" ht="26.25" x14ac:dyDescent="0.2">
      <c r="B116" s="83">
        <v>269</v>
      </c>
      <c r="C116" s="90" t="s">
        <v>31</v>
      </c>
      <c r="D116" s="85" t="s">
        <v>63</v>
      </c>
      <c r="E116" s="87">
        <v>154</v>
      </c>
      <c r="F116" s="87">
        <v>3.77</v>
      </c>
      <c r="G116" s="87">
        <v>3.93</v>
      </c>
      <c r="H116" s="87">
        <v>25.92</v>
      </c>
      <c r="I116" s="87">
        <v>0.05</v>
      </c>
      <c r="J116" s="87">
        <v>0.04</v>
      </c>
      <c r="K116" s="87">
        <v>1.58</v>
      </c>
      <c r="L116" s="87">
        <v>0</v>
      </c>
      <c r="M116" s="87">
        <v>0</v>
      </c>
      <c r="N116" s="87">
        <v>152.22</v>
      </c>
      <c r="O116" s="87">
        <v>124.56</v>
      </c>
      <c r="P116" s="87">
        <v>21.34</v>
      </c>
      <c r="Q116" s="87">
        <v>0.4</v>
      </c>
      <c r="R116" s="87">
        <v>8.9999999999999993E-3</v>
      </c>
      <c r="S116" s="87">
        <v>0.47799999999999998</v>
      </c>
      <c r="T116" s="32"/>
      <c r="U116" s="3"/>
      <c r="V116" s="3"/>
    </row>
    <row r="117" spans="2:22" ht="26.25" x14ac:dyDescent="0.2">
      <c r="B117" s="187" t="s">
        <v>92</v>
      </c>
      <c r="C117" s="89" t="s">
        <v>27</v>
      </c>
      <c r="D117" s="197" t="s">
        <v>85</v>
      </c>
      <c r="E117" s="87">
        <f>49*2</f>
        <v>98</v>
      </c>
      <c r="F117" s="87">
        <f>3.24*2</f>
        <v>6.48</v>
      </c>
      <c r="G117" s="87">
        <v>0.8</v>
      </c>
      <c r="H117" s="87">
        <f>19.52*2</f>
        <v>39.04</v>
      </c>
      <c r="I117" s="87">
        <f>0.132*2</f>
        <v>0.26400000000000001</v>
      </c>
      <c r="J117" s="87">
        <f>0.072*2</f>
        <v>0.14399999999999999</v>
      </c>
      <c r="K117" s="87">
        <v>0</v>
      </c>
      <c r="L117" s="87">
        <v>0</v>
      </c>
      <c r="M117" s="87">
        <v>0</v>
      </c>
      <c r="N117" s="87">
        <v>48</v>
      </c>
      <c r="O117" s="87">
        <v>156</v>
      </c>
      <c r="P117" s="87">
        <v>33.6</v>
      </c>
      <c r="Q117" s="87">
        <v>4.4000000000000004</v>
      </c>
      <c r="R117" s="87">
        <v>0</v>
      </c>
      <c r="S117" s="87">
        <v>2.46</v>
      </c>
      <c r="T117" s="32"/>
      <c r="U117" s="3"/>
      <c r="V117" s="3"/>
    </row>
    <row r="118" spans="2:22" ht="26.25" x14ac:dyDescent="0.2">
      <c r="B118" s="187" t="s">
        <v>92</v>
      </c>
      <c r="C118" s="89" t="s">
        <v>62</v>
      </c>
      <c r="D118" s="91" t="s">
        <v>64</v>
      </c>
      <c r="E118" s="87">
        <v>48</v>
      </c>
      <c r="F118" s="87">
        <v>0.4</v>
      </c>
      <c r="G118" s="87">
        <v>0.4</v>
      </c>
      <c r="H118" s="87">
        <v>9.8000000000000007</v>
      </c>
      <c r="I118" s="87">
        <v>0.06</v>
      </c>
      <c r="J118" s="87">
        <v>0.04</v>
      </c>
      <c r="K118" s="87">
        <v>10</v>
      </c>
      <c r="L118" s="87">
        <v>0</v>
      </c>
      <c r="M118" s="87">
        <v>0.4</v>
      </c>
      <c r="N118" s="87">
        <v>32</v>
      </c>
      <c r="O118" s="87">
        <v>22</v>
      </c>
      <c r="P118" s="87">
        <v>18</v>
      </c>
      <c r="Q118" s="87">
        <v>0</v>
      </c>
      <c r="R118" s="87">
        <v>0</v>
      </c>
      <c r="S118" s="87">
        <v>4.4000000000000004</v>
      </c>
      <c r="T118" s="32"/>
      <c r="U118" s="3"/>
      <c r="V118" s="3"/>
    </row>
    <row r="119" spans="2:22" ht="26.25" x14ac:dyDescent="0.2">
      <c r="B119" s="96"/>
      <c r="C119" s="92" t="s">
        <v>34</v>
      </c>
      <c r="D119" s="178">
        <v>600</v>
      </c>
      <c r="E119" s="93">
        <f>SUM(E113:E118)</f>
        <v>725.6</v>
      </c>
      <c r="F119" s="93">
        <f t="shared" ref="F119:S119" si="12">SUM(F113:F118)</f>
        <v>25.33</v>
      </c>
      <c r="G119" s="93">
        <f t="shared" si="12"/>
        <v>25.569999999999997</v>
      </c>
      <c r="H119" s="93">
        <f t="shared" si="12"/>
        <v>119.55999999999999</v>
      </c>
      <c r="I119" s="93">
        <f t="shared" si="12"/>
        <v>0.41599999999999998</v>
      </c>
      <c r="J119" s="93">
        <f t="shared" si="12"/>
        <v>0.29799999999999999</v>
      </c>
      <c r="K119" s="93">
        <f t="shared" si="12"/>
        <v>12.56</v>
      </c>
      <c r="L119" s="93">
        <f t="shared" si="12"/>
        <v>0.08</v>
      </c>
      <c r="M119" s="93">
        <f t="shared" si="12"/>
        <v>1.37</v>
      </c>
      <c r="N119" s="93">
        <f t="shared" si="12"/>
        <v>438.8</v>
      </c>
      <c r="O119" s="93">
        <f t="shared" si="12"/>
        <v>609.51</v>
      </c>
      <c r="P119" s="93">
        <f t="shared" si="12"/>
        <v>93.710000000000008</v>
      </c>
      <c r="Q119" s="93">
        <f t="shared" si="12"/>
        <v>4.8150000000000004</v>
      </c>
      <c r="R119" s="93">
        <f t="shared" si="12"/>
        <v>8.9999999999999993E-3</v>
      </c>
      <c r="S119" s="93">
        <f t="shared" si="12"/>
        <v>7.9880000000000004</v>
      </c>
      <c r="T119" s="32"/>
      <c r="U119" s="3"/>
      <c r="V119" s="3"/>
    </row>
    <row r="120" spans="2:22" ht="26.25" x14ac:dyDescent="0.2">
      <c r="B120" s="96"/>
      <c r="C120" s="94" t="s">
        <v>25</v>
      </c>
      <c r="D120" s="85"/>
      <c r="E120" s="88"/>
      <c r="F120" s="88"/>
      <c r="G120" s="88"/>
      <c r="H120" s="88"/>
      <c r="I120" s="88"/>
      <c r="J120" s="88"/>
      <c r="K120" s="88"/>
      <c r="L120" s="88"/>
      <c r="M120" s="88"/>
      <c r="N120" s="88" t="s">
        <v>29</v>
      </c>
      <c r="O120" s="88"/>
      <c r="P120" s="88"/>
      <c r="Q120" s="88"/>
      <c r="R120" s="88"/>
      <c r="S120" s="88"/>
      <c r="T120" s="33"/>
      <c r="U120" s="3"/>
      <c r="V120" s="3"/>
    </row>
    <row r="121" spans="2:22" ht="52.5" x14ac:dyDescent="0.2">
      <c r="B121" s="96">
        <v>71</v>
      </c>
      <c r="C121" s="89" t="s">
        <v>56</v>
      </c>
      <c r="D121" s="85" t="s">
        <v>65</v>
      </c>
      <c r="E121" s="87">
        <v>171</v>
      </c>
      <c r="F121" s="87">
        <v>6.22</v>
      </c>
      <c r="G121" s="87">
        <v>8.2100000000000009</v>
      </c>
      <c r="H121" s="87">
        <v>18.39</v>
      </c>
      <c r="I121" s="87">
        <v>0.1</v>
      </c>
      <c r="J121" s="87">
        <v>0.05</v>
      </c>
      <c r="K121" s="87">
        <v>3.11</v>
      </c>
      <c r="L121" s="87">
        <v>1.4999999999999999E-2</v>
      </c>
      <c r="M121" s="87">
        <v>0.875</v>
      </c>
      <c r="N121" s="87">
        <v>45.3</v>
      </c>
      <c r="O121" s="87">
        <v>176.53</v>
      </c>
      <c r="P121" s="87">
        <v>37.35</v>
      </c>
      <c r="Q121" s="87">
        <v>0.05</v>
      </c>
      <c r="R121" s="87">
        <v>2E-3</v>
      </c>
      <c r="S121" s="87">
        <v>0.92</v>
      </c>
      <c r="T121" s="35"/>
      <c r="U121" s="3"/>
      <c r="V121" s="3"/>
    </row>
    <row r="122" spans="2:22" ht="26.25" x14ac:dyDescent="0.2">
      <c r="B122" s="96">
        <v>219</v>
      </c>
      <c r="C122" s="89" t="s">
        <v>47</v>
      </c>
      <c r="D122" s="85" t="s">
        <v>63</v>
      </c>
      <c r="E122" s="87">
        <v>352</v>
      </c>
      <c r="F122" s="87">
        <v>11.64</v>
      </c>
      <c r="G122" s="87">
        <v>7.24</v>
      </c>
      <c r="H122" s="87">
        <v>60</v>
      </c>
      <c r="I122" s="87">
        <v>0.13800000000000001</v>
      </c>
      <c r="J122" s="87">
        <v>0.06</v>
      </c>
      <c r="K122" s="87">
        <v>0</v>
      </c>
      <c r="L122" s="87">
        <v>0</v>
      </c>
      <c r="M122" s="87">
        <v>0.40799999999999997</v>
      </c>
      <c r="N122" s="87">
        <v>10.130000000000001</v>
      </c>
      <c r="O122" s="87">
        <v>130.63999999999999</v>
      </c>
      <c r="P122" s="87">
        <v>76.400000000000006</v>
      </c>
      <c r="Q122" s="87">
        <v>0.31</v>
      </c>
      <c r="R122" s="87">
        <v>2E-3</v>
      </c>
      <c r="S122" s="87">
        <v>0.08</v>
      </c>
      <c r="T122" s="32"/>
      <c r="U122" s="3"/>
      <c r="V122" s="3"/>
    </row>
    <row r="123" spans="2:22" ht="52.5" x14ac:dyDescent="0.2">
      <c r="B123" s="187" t="s">
        <v>92</v>
      </c>
      <c r="C123" s="190" t="s">
        <v>108</v>
      </c>
      <c r="D123" s="85" t="s">
        <v>64</v>
      </c>
      <c r="E123" s="87">
        <v>123.6</v>
      </c>
      <c r="F123" s="87">
        <v>7.9</v>
      </c>
      <c r="G123" s="87">
        <v>6.4</v>
      </c>
      <c r="H123" s="87">
        <v>8</v>
      </c>
      <c r="I123" s="87">
        <v>0.156</v>
      </c>
      <c r="J123" s="87">
        <v>6.8000000000000005E-2</v>
      </c>
      <c r="K123" s="87">
        <v>1.1299999999999999</v>
      </c>
      <c r="L123" s="87">
        <v>3.2000000000000001E-2</v>
      </c>
      <c r="M123" s="87">
        <v>0.22800000000000001</v>
      </c>
      <c r="N123" s="87">
        <v>21.36</v>
      </c>
      <c r="O123" s="87">
        <v>85.3</v>
      </c>
      <c r="P123" s="87">
        <v>14.65</v>
      </c>
      <c r="Q123" s="87">
        <v>1.5880000000000001</v>
      </c>
      <c r="R123" s="87">
        <v>1E-3</v>
      </c>
      <c r="S123" s="87">
        <v>1.276</v>
      </c>
      <c r="T123" s="32"/>
      <c r="U123" s="3"/>
      <c r="V123" s="3"/>
    </row>
    <row r="124" spans="2:22" ht="78.75" x14ac:dyDescent="0.2">
      <c r="B124" s="83">
        <v>246</v>
      </c>
      <c r="C124" s="84" t="s">
        <v>66</v>
      </c>
      <c r="D124" s="85" t="s">
        <v>83</v>
      </c>
      <c r="E124" s="87">
        <v>100</v>
      </c>
      <c r="F124" s="87">
        <v>0.6</v>
      </c>
      <c r="G124" s="87">
        <v>9.1999999999999993</v>
      </c>
      <c r="H124" s="87">
        <v>3.9</v>
      </c>
      <c r="I124" s="87">
        <v>0.06</v>
      </c>
      <c r="J124" s="87">
        <v>0.03</v>
      </c>
      <c r="K124" s="87">
        <v>1.05</v>
      </c>
      <c r="L124" s="87">
        <v>0</v>
      </c>
      <c r="M124" s="87">
        <v>0.7</v>
      </c>
      <c r="N124" s="87">
        <v>14</v>
      </c>
      <c r="O124" s="87">
        <v>26</v>
      </c>
      <c r="P124" s="87">
        <v>20</v>
      </c>
      <c r="Q124" s="87">
        <v>0.72</v>
      </c>
      <c r="R124" s="87">
        <v>0</v>
      </c>
      <c r="S124" s="87">
        <v>0.9</v>
      </c>
      <c r="T124" s="32"/>
      <c r="U124" s="3"/>
      <c r="V124" s="3"/>
    </row>
    <row r="125" spans="2:22" ht="52.5" x14ac:dyDescent="0.2">
      <c r="B125" s="96">
        <v>283</v>
      </c>
      <c r="C125" s="97" t="s">
        <v>26</v>
      </c>
      <c r="D125" s="85" t="s">
        <v>63</v>
      </c>
      <c r="E125" s="87">
        <v>114</v>
      </c>
      <c r="F125" s="87">
        <v>0.56000000000000005</v>
      </c>
      <c r="G125" s="87">
        <v>0</v>
      </c>
      <c r="H125" s="87">
        <v>27.98</v>
      </c>
      <c r="I125" s="87">
        <v>1.6E-2</v>
      </c>
      <c r="J125" s="87">
        <v>0.01</v>
      </c>
      <c r="K125" s="87">
        <v>0.72599999999999998</v>
      </c>
      <c r="L125" s="87">
        <v>0</v>
      </c>
      <c r="M125" s="87">
        <v>0</v>
      </c>
      <c r="N125" s="87">
        <v>32.479999999999997</v>
      </c>
      <c r="O125" s="87">
        <v>23.44</v>
      </c>
      <c r="P125" s="87">
        <v>7.46</v>
      </c>
      <c r="Q125" s="87">
        <v>0.02</v>
      </c>
      <c r="R125" s="87">
        <v>0</v>
      </c>
      <c r="S125" s="87">
        <v>0.69799999999999995</v>
      </c>
      <c r="T125" s="32"/>
      <c r="U125" s="3"/>
      <c r="V125" s="3"/>
    </row>
    <row r="126" spans="2:22" ht="26.25" x14ac:dyDescent="0.2">
      <c r="B126" s="187" t="s">
        <v>92</v>
      </c>
      <c r="C126" s="89" t="s">
        <v>27</v>
      </c>
      <c r="D126" s="85" t="s">
        <v>67</v>
      </c>
      <c r="E126" s="87">
        <v>49</v>
      </c>
      <c r="F126" s="87">
        <v>1.62</v>
      </c>
      <c r="G126" s="87">
        <v>0.2</v>
      </c>
      <c r="H126" s="87">
        <v>9.76</v>
      </c>
      <c r="I126" s="87">
        <v>6.6000000000000003E-2</v>
      </c>
      <c r="J126" s="87">
        <v>3.5999999999999997E-2</v>
      </c>
      <c r="K126" s="87">
        <v>0</v>
      </c>
      <c r="L126" s="87">
        <v>0</v>
      </c>
      <c r="M126" s="87">
        <v>0</v>
      </c>
      <c r="N126" s="87">
        <v>12</v>
      </c>
      <c r="O126" s="87">
        <v>39</v>
      </c>
      <c r="P126" s="87">
        <v>8.4</v>
      </c>
      <c r="Q126" s="87">
        <v>1.1000000000000001</v>
      </c>
      <c r="R126" s="87">
        <v>0</v>
      </c>
      <c r="S126" s="87">
        <v>0.66</v>
      </c>
      <c r="T126" s="32"/>
      <c r="U126" s="3"/>
      <c r="V126" s="3"/>
    </row>
    <row r="127" spans="2:22" ht="26.25" x14ac:dyDescent="0.2">
      <c r="B127" s="187" t="s">
        <v>92</v>
      </c>
      <c r="C127" s="97" t="s">
        <v>87</v>
      </c>
      <c r="D127" s="98" t="s">
        <v>85</v>
      </c>
      <c r="E127" s="87">
        <v>75</v>
      </c>
      <c r="F127" s="87">
        <v>3.9</v>
      </c>
      <c r="G127" s="87">
        <v>0.9</v>
      </c>
      <c r="H127" s="87">
        <v>12</v>
      </c>
      <c r="I127" s="87">
        <v>5.3999999999999999E-2</v>
      </c>
      <c r="J127" s="87">
        <v>1.7999999999999999E-2</v>
      </c>
      <c r="K127" s="87">
        <v>0</v>
      </c>
      <c r="L127" s="87">
        <v>0</v>
      </c>
      <c r="M127" s="87">
        <v>0.27</v>
      </c>
      <c r="N127" s="87">
        <v>10.5</v>
      </c>
      <c r="O127" s="87">
        <v>47.4</v>
      </c>
      <c r="P127" s="87">
        <v>5.0999999999999996</v>
      </c>
      <c r="Q127" s="87">
        <v>0.36</v>
      </c>
      <c r="R127" s="87">
        <v>0</v>
      </c>
      <c r="S127" s="87">
        <v>1.17</v>
      </c>
      <c r="T127" s="32"/>
      <c r="U127" s="3"/>
      <c r="V127" s="3"/>
    </row>
    <row r="128" spans="2:22" ht="26.25" x14ac:dyDescent="0.2">
      <c r="B128" s="144"/>
      <c r="C128" s="92" t="s">
        <v>36</v>
      </c>
      <c r="D128" s="178">
        <v>910</v>
      </c>
      <c r="E128" s="93">
        <f>SUM(E121:E127)</f>
        <v>984.6</v>
      </c>
      <c r="F128" s="93">
        <f t="shared" ref="F128:S128" si="13">SUM(F121:F127)</f>
        <v>32.44</v>
      </c>
      <c r="G128" s="93">
        <f t="shared" si="13"/>
        <v>32.15</v>
      </c>
      <c r="H128" s="93">
        <f t="shared" si="13"/>
        <v>140.03</v>
      </c>
      <c r="I128" s="93">
        <f t="shared" si="13"/>
        <v>0.59000000000000008</v>
      </c>
      <c r="J128" s="93">
        <f t="shared" si="13"/>
        <v>0.27200000000000002</v>
      </c>
      <c r="K128" s="93">
        <f t="shared" si="13"/>
        <v>6.016</v>
      </c>
      <c r="L128" s="93">
        <f t="shared" si="13"/>
        <v>4.7E-2</v>
      </c>
      <c r="M128" s="93">
        <f t="shared" si="13"/>
        <v>2.4809999999999999</v>
      </c>
      <c r="N128" s="93">
        <f t="shared" si="13"/>
        <v>145.76999999999998</v>
      </c>
      <c r="O128" s="93">
        <f t="shared" si="13"/>
        <v>528.30999999999995</v>
      </c>
      <c r="P128" s="93">
        <f t="shared" si="13"/>
        <v>169.36</v>
      </c>
      <c r="Q128" s="93">
        <f t="shared" si="13"/>
        <v>4.1480000000000006</v>
      </c>
      <c r="R128" s="93">
        <f t="shared" si="13"/>
        <v>5.0000000000000001E-3</v>
      </c>
      <c r="S128" s="93">
        <f t="shared" si="13"/>
        <v>5.7039999999999997</v>
      </c>
      <c r="T128" s="32"/>
      <c r="U128" s="3"/>
      <c r="V128" s="3"/>
    </row>
    <row r="129" spans="2:22" ht="26.25" x14ac:dyDescent="0.2">
      <c r="B129" s="83"/>
      <c r="C129" s="152" t="s">
        <v>37</v>
      </c>
      <c r="D129" s="178">
        <f t="shared" ref="D129:S129" si="14">D119+D128</f>
        <v>1510</v>
      </c>
      <c r="E129" s="93">
        <f t="shared" si="14"/>
        <v>1710.2</v>
      </c>
      <c r="F129" s="93">
        <f t="shared" si="14"/>
        <v>57.769999999999996</v>
      </c>
      <c r="G129" s="93">
        <f t="shared" si="14"/>
        <v>57.72</v>
      </c>
      <c r="H129" s="93">
        <f t="shared" si="14"/>
        <v>259.58999999999997</v>
      </c>
      <c r="I129" s="93">
        <f t="shared" si="14"/>
        <v>1.006</v>
      </c>
      <c r="J129" s="93">
        <f t="shared" si="14"/>
        <v>0.57000000000000006</v>
      </c>
      <c r="K129" s="93">
        <f>K119+K128</f>
        <v>18.576000000000001</v>
      </c>
      <c r="L129" s="93">
        <f t="shared" si="14"/>
        <v>0.127</v>
      </c>
      <c r="M129" s="93">
        <f t="shared" si="14"/>
        <v>3.851</v>
      </c>
      <c r="N129" s="93">
        <f t="shared" si="14"/>
        <v>584.56999999999994</v>
      </c>
      <c r="O129" s="93">
        <f t="shared" si="14"/>
        <v>1137.82</v>
      </c>
      <c r="P129" s="93">
        <f t="shared" si="14"/>
        <v>263.07000000000005</v>
      </c>
      <c r="Q129" s="93">
        <f t="shared" si="14"/>
        <v>8.963000000000001</v>
      </c>
      <c r="R129" s="93">
        <f t="shared" si="14"/>
        <v>1.3999999999999999E-2</v>
      </c>
      <c r="S129" s="93">
        <f t="shared" si="14"/>
        <v>13.692</v>
      </c>
      <c r="T129" s="33"/>
      <c r="U129" s="3"/>
      <c r="V129" s="3"/>
    </row>
    <row r="130" spans="2:22" ht="26.25" x14ac:dyDescent="0.4">
      <c r="B130" s="153"/>
      <c r="C130" s="154" t="s">
        <v>46</v>
      </c>
      <c r="D130" s="155"/>
      <c r="E130" s="156"/>
      <c r="F130" s="156"/>
      <c r="G130" s="156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33"/>
      <c r="U130" s="3"/>
      <c r="V130" s="3"/>
    </row>
    <row r="131" spans="2:22" ht="26.25" x14ac:dyDescent="0.4">
      <c r="B131" s="157"/>
      <c r="C131" s="141"/>
      <c r="D131" s="158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60"/>
      <c r="T131" s="24"/>
      <c r="U131" s="3"/>
      <c r="V131" s="3"/>
    </row>
    <row r="132" spans="2:22" ht="25.5" x14ac:dyDescent="0.25">
      <c r="B132" s="222" t="s">
        <v>1</v>
      </c>
      <c r="C132" s="222" t="s">
        <v>2</v>
      </c>
      <c r="D132" s="236" t="s">
        <v>3</v>
      </c>
      <c r="E132" s="237" t="s">
        <v>4</v>
      </c>
      <c r="F132" s="233" t="s">
        <v>5</v>
      </c>
      <c r="G132" s="234"/>
      <c r="H132" s="235"/>
      <c r="I132" s="233" t="s">
        <v>6</v>
      </c>
      <c r="J132" s="234"/>
      <c r="K132" s="234"/>
      <c r="L132" s="234"/>
      <c r="M132" s="235"/>
      <c r="N132" s="233" t="s">
        <v>7</v>
      </c>
      <c r="O132" s="234"/>
      <c r="P132" s="234"/>
      <c r="Q132" s="234"/>
      <c r="R132" s="234"/>
      <c r="S132" s="235"/>
      <c r="T132" s="23"/>
      <c r="U132" s="3"/>
      <c r="V132" s="3"/>
    </row>
    <row r="133" spans="2:22" ht="25.5" x14ac:dyDescent="0.25">
      <c r="B133" s="222"/>
      <c r="C133" s="222"/>
      <c r="D133" s="224"/>
      <c r="E133" s="226"/>
      <c r="F133" s="78" t="s">
        <v>8</v>
      </c>
      <c r="G133" s="78" t="s">
        <v>9</v>
      </c>
      <c r="H133" s="78" t="s">
        <v>10</v>
      </c>
      <c r="I133" s="78" t="s">
        <v>11</v>
      </c>
      <c r="J133" s="78" t="s">
        <v>12</v>
      </c>
      <c r="K133" s="78" t="s">
        <v>13</v>
      </c>
      <c r="L133" s="78" t="s">
        <v>14</v>
      </c>
      <c r="M133" s="78" t="s">
        <v>15</v>
      </c>
      <c r="N133" s="78" t="s">
        <v>16</v>
      </c>
      <c r="O133" s="78" t="s">
        <v>17</v>
      </c>
      <c r="P133" s="78" t="s">
        <v>18</v>
      </c>
      <c r="Q133" s="78" t="s">
        <v>19</v>
      </c>
      <c r="R133" s="78" t="s">
        <v>20</v>
      </c>
      <c r="S133" s="78" t="s">
        <v>21</v>
      </c>
      <c r="T133" s="23"/>
      <c r="U133" s="3"/>
      <c r="V133" s="3"/>
    </row>
    <row r="134" spans="2:22" ht="26.25" x14ac:dyDescent="0.25">
      <c r="B134" s="145"/>
      <c r="C134" s="80" t="s">
        <v>23</v>
      </c>
      <c r="D134" s="161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23"/>
      <c r="U134" s="3"/>
      <c r="V134" s="3"/>
    </row>
    <row r="135" spans="2:22" ht="52.5" x14ac:dyDescent="0.25">
      <c r="B135" s="96">
        <v>112</v>
      </c>
      <c r="C135" s="89" t="s">
        <v>30</v>
      </c>
      <c r="D135" s="185" t="s">
        <v>88</v>
      </c>
      <c r="E135" s="87">
        <v>227</v>
      </c>
      <c r="F135" s="87">
        <v>6.04</v>
      </c>
      <c r="G135" s="87">
        <v>7.27</v>
      </c>
      <c r="H135" s="87">
        <v>34.29</v>
      </c>
      <c r="I135" s="87">
        <v>1.0999999999999999E-2</v>
      </c>
      <c r="J135" s="87">
        <v>0.05</v>
      </c>
      <c r="K135" s="87">
        <v>0.87</v>
      </c>
      <c r="L135" s="87">
        <v>0</v>
      </c>
      <c r="M135" s="87">
        <v>0.65</v>
      </c>
      <c r="N135" s="87">
        <v>133.69999999999999</v>
      </c>
      <c r="O135" s="87">
        <v>201.18</v>
      </c>
      <c r="P135" s="87">
        <v>10.3</v>
      </c>
      <c r="Q135" s="87">
        <v>0</v>
      </c>
      <c r="R135" s="87">
        <v>0</v>
      </c>
      <c r="S135" s="87">
        <v>0.3</v>
      </c>
      <c r="T135" s="25"/>
      <c r="U135" s="3"/>
      <c r="V135" s="3"/>
    </row>
    <row r="136" spans="2:22" ht="52.5" x14ac:dyDescent="0.2">
      <c r="B136" s="96">
        <v>379</v>
      </c>
      <c r="C136" s="89" t="s">
        <v>61</v>
      </c>
      <c r="D136" s="185" t="s">
        <v>89</v>
      </c>
      <c r="E136" s="87">
        <v>184</v>
      </c>
      <c r="F136" s="87">
        <v>1.7</v>
      </c>
      <c r="G136" s="87">
        <v>15.1</v>
      </c>
      <c r="H136" s="87">
        <v>10.26</v>
      </c>
      <c r="I136" s="87">
        <v>3.4000000000000002E-2</v>
      </c>
      <c r="J136" s="87">
        <v>0.08</v>
      </c>
      <c r="K136" s="87">
        <v>0</v>
      </c>
      <c r="L136" s="87">
        <v>0</v>
      </c>
      <c r="M136" s="87">
        <v>0.44</v>
      </c>
      <c r="N136" s="87">
        <v>8.4</v>
      </c>
      <c r="O136" s="87">
        <v>22.5</v>
      </c>
      <c r="P136" s="87">
        <v>4.2</v>
      </c>
      <c r="Q136" s="87">
        <v>1.06</v>
      </c>
      <c r="R136" s="87">
        <v>0</v>
      </c>
      <c r="S136" s="87">
        <v>0.35</v>
      </c>
      <c r="T136" s="26"/>
      <c r="U136" s="3"/>
      <c r="V136" s="3"/>
    </row>
    <row r="137" spans="2:22" ht="26.25" x14ac:dyDescent="0.2">
      <c r="B137" s="83">
        <v>269</v>
      </c>
      <c r="C137" s="90" t="s">
        <v>31</v>
      </c>
      <c r="D137" s="85" t="s">
        <v>63</v>
      </c>
      <c r="E137" s="87">
        <v>154</v>
      </c>
      <c r="F137" s="87">
        <v>3.77</v>
      </c>
      <c r="G137" s="87">
        <v>3.93</v>
      </c>
      <c r="H137" s="87">
        <v>25.92</v>
      </c>
      <c r="I137" s="87">
        <v>0.05</v>
      </c>
      <c r="J137" s="87">
        <v>0.04</v>
      </c>
      <c r="K137" s="87">
        <v>1.58</v>
      </c>
      <c r="L137" s="87">
        <v>0</v>
      </c>
      <c r="M137" s="87">
        <v>0</v>
      </c>
      <c r="N137" s="87">
        <v>152.22</v>
      </c>
      <c r="O137" s="87">
        <v>124.56</v>
      </c>
      <c r="P137" s="87">
        <v>21.34</v>
      </c>
      <c r="Q137" s="87">
        <v>0.4</v>
      </c>
      <c r="R137" s="87">
        <v>8.9999999999999993E-3</v>
      </c>
      <c r="S137" s="87">
        <v>0.47799999999999998</v>
      </c>
      <c r="T137" s="26"/>
      <c r="U137" s="3"/>
      <c r="V137" s="3"/>
    </row>
    <row r="138" spans="2:22" ht="26.25" x14ac:dyDescent="0.2">
      <c r="B138" s="187" t="s">
        <v>92</v>
      </c>
      <c r="C138" s="89" t="s">
        <v>62</v>
      </c>
      <c r="D138" s="91" t="s">
        <v>64</v>
      </c>
      <c r="E138" s="87">
        <v>48</v>
      </c>
      <c r="F138" s="87">
        <v>0.4</v>
      </c>
      <c r="G138" s="87">
        <v>0.4</v>
      </c>
      <c r="H138" s="87">
        <v>9.8000000000000007</v>
      </c>
      <c r="I138" s="87">
        <v>0.06</v>
      </c>
      <c r="J138" s="87">
        <v>0.04</v>
      </c>
      <c r="K138" s="87">
        <v>10</v>
      </c>
      <c r="L138" s="87">
        <v>0</v>
      </c>
      <c r="M138" s="87">
        <v>0.4</v>
      </c>
      <c r="N138" s="87">
        <v>32</v>
      </c>
      <c r="O138" s="87">
        <v>22</v>
      </c>
      <c r="P138" s="87">
        <v>18</v>
      </c>
      <c r="Q138" s="87">
        <v>0</v>
      </c>
      <c r="R138" s="87">
        <v>0</v>
      </c>
      <c r="S138" s="87">
        <v>4.4000000000000004</v>
      </c>
      <c r="T138" s="26"/>
      <c r="U138" s="3"/>
      <c r="V138" s="3"/>
    </row>
    <row r="139" spans="2:22" ht="26.25" x14ac:dyDescent="0.2">
      <c r="B139" s="145"/>
      <c r="C139" s="152" t="s">
        <v>24</v>
      </c>
      <c r="D139" s="178">
        <v>550</v>
      </c>
      <c r="E139" s="163">
        <f>SUM(E135:E138)</f>
        <v>613</v>
      </c>
      <c r="F139" s="93">
        <f t="shared" ref="F139:S139" si="15">SUM(F135:F138)</f>
        <v>11.91</v>
      </c>
      <c r="G139" s="93">
        <f t="shared" si="15"/>
        <v>26.699999999999996</v>
      </c>
      <c r="H139" s="93">
        <f t="shared" si="15"/>
        <v>80.27</v>
      </c>
      <c r="I139" s="93">
        <f t="shared" si="15"/>
        <v>0.155</v>
      </c>
      <c r="J139" s="93">
        <f t="shared" si="15"/>
        <v>0.21000000000000002</v>
      </c>
      <c r="K139" s="93">
        <f t="shared" si="15"/>
        <v>12.45</v>
      </c>
      <c r="L139" s="93">
        <f t="shared" si="15"/>
        <v>0</v>
      </c>
      <c r="M139" s="93">
        <f t="shared" si="15"/>
        <v>1.4900000000000002</v>
      </c>
      <c r="N139" s="93">
        <f t="shared" si="15"/>
        <v>326.32</v>
      </c>
      <c r="O139" s="93">
        <f t="shared" si="15"/>
        <v>370.24</v>
      </c>
      <c r="P139" s="93">
        <f t="shared" si="15"/>
        <v>53.84</v>
      </c>
      <c r="Q139" s="93">
        <f t="shared" si="15"/>
        <v>1.46</v>
      </c>
      <c r="R139" s="93">
        <f t="shared" si="15"/>
        <v>8.9999999999999993E-3</v>
      </c>
      <c r="S139" s="93">
        <f t="shared" si="15"/>
        <v>5.5280000000000005</v>
      </c>
      <c r="T139" s="26"/>
      <c r="U139" s="3"/>
      <c r="V139" s="3"/>
    </row>
    <row r="140" spans="2:22" ht="26.25" x14ac:dyDescent="0.2">
      <c r="B140" s="83"/>
      <c r="C140" s="94" t="s">
        <v>25</v>
      </c>
      <c r="D140" s="85"/>
      <c r="E140" s="88"/>
      <c r="F140" s="88"/>
      <c r="G140" s="88"/>
      <c r="H140" s="88"/>
      <c r="I140" s="88"/>
      <c r="J140" s="88"/>
      <c r="K140" s="88"/>
      <c r="L140" s="88"/>
      <c r="M140" s="88"/>
      <c r="N140" s="88" t="s">
        <v>29</v>
      </c>
      <c r="O140" s="88"/>
      <c r="P140" s="88"/>
      <c r="Q140" s="88"/>
      <c r="R140" s="88"/>
      <c r="S140" s="88"/>
      <c r="T140" s="30"/>
      <c r="U140" s="3"/>
      <c r="V140" s="3"/>
    </row>
    <row r="141" spans="2:22" ht="26.25" x14ac:dyDescent="0.25">
      <c r="B141" s="200">
        <v>42</v>
      </c>
      <c r="C141" s="190" t="s">
        <v>107</v>
      </c>
      <c r="D141" s="85" t="s">
        <v>65</v>
      </c>
      <c r="E141" s="87">
        <v>149</v>
      </c>
      <c r="F141" s="87">
        <v>5.03</v>
      </c>
      <c r="G141" s="87">
        <v>11.3</v>
      </c>
      <c r="H141" s="87">
        <v>32.380000000000003</v>
      </c>
      <c r="I141" s="87">
        <v>0.05</v>
      </c>
      <c r="J141" s="87">
        <v>0.04</v>
      </c>
      <c r="K141" s="87">
        <v>5.0999999999999996</v>
      </c>
      <c r="L141" s="87">
        <v>0.4</v>
      </c>
      <c r="M141" s="87">
        <v>0.6</v>
      </c>
      <c r="N141" s="87">
        <v>11</v>
      </c>
      <c r="O141" s="87">
        <v>15.4</v>
      </c>
      <c r="P141" s="87">
        <v>13.7</v>
      </c>
      <c r="Q141" s="87">
        <v>0.188</v>
      </c>
      <c r="R141" s="87">
        <v>2E-3</v>
      </c>
      <c r="S141" s="87">
        <v>0.5</v>
      </c>
      <c r="T141" s="25"/>
      <c r="U141" s="3"/>
      <c r="V141" s="3"/>
    </row>
    <row r="142" spans="2:22" ht="26.25" x14ac:dyDescent="0.25">
      <c r="B142" s="96">
        <v>241</v>
      </c>
      <c r="C142" s="117" t="s">
        <v>50</v>
      </c>
      <c r="D142" s="85" t="s">
        <v>63</v>
      </c>
      <c r="E142" s="86">
        <v>214</v>
      </c>
      <c r="F142" s="86">
        <v>4.2699999999999996</v>
      </c>
      <c r="G142" s="86">
        <v>8.08</v>
      </c>
      <c r="H142" s="86">
        <v>31.07</v>
      </c>
      <c r="I142" s="86">
        <v>0.17</v>
      </c>
      <c r="J142" s="86">
        <v>0.1</v>
      </c>
      <c r="K142" s="86">
        <v>21.36</v>
      </c>
      <c r="L142" s="86">
        <v>0</v>
      </c>
      <c r="M142" s="86">
        <v>0.3</v>
      </c>
      <c r="N142" s="86">
        <v>49.988</v>
      </c>
      <c r="O142" s="86">
        <v>104.43</v>
      </c>
      <c r="P142" s="86">
        <v>12.88</v>
      </c>
      <c r="Q142" s="86">
        <v>0</v>
      </c>
      <c r="R142" s="86">
        <v>0</v>
      </c>
      <c r="S142" s="86">
        <v>1.23</v>
      </c>
      <c r="T142" s="25"/>
      <c r="U142" s="3"/>
      <c r="V142" s="3"/>
    </row>
    <row r="143" spans="2:22" ht="52.5" x14ac:dyDescent="0.25">
      <c r="B143" s="195" t="s">
        <v>92</v>
      </c>
      <c r="C143" s="190" t="s">
        <v>109</v>
      </c>
      <c r="D143" s="85" t="s">
        <v>64</v>
      </c>
      <c r="E143" s="87">
        <v>240</v>
      </c>
      <c r="F143" s="87">
        <v>9</v>
      </c>
      <c r="G143" s="87">
        <v>12</v>
      </c>
      <c r="H143" s="87">
        <v>24</v>
      </c>
      <c r="I143" s="87">
        <v>0.06</v>
      </c>
      <c r="J143" s="87">
        <v>0.36</v>
      </c>
      <c r="K143" s="87">
        <v>7.0000000000000007E-2</v>
      </c>
      <c r="L143" s="87">
        <v>0.09</v>
      </c>
      <c r="M143" s="87">
        <v>0.4</v>
      </c>
      <c r="N143" s="87">
        <v>57.6</v>
      </c>
      <c r="O143" s="87">
        <v>125.5</v>
      </c>
      <c r="P143" s="87">
        <v>5.4</v>
      </c>
      <c r="Q143" s="87">
        <v>1.06</v>
      </c>
      <c r="R143" s="87">
        <v>1.2E-2</v>
      </c>
      <c r="S143" s="87">
        <v>0.5</v>
      </c>
      <c r="T143" s="25"/>
      <c r="U143" s="3"/>
      <c r="V143" s="3"/>
    </row>
    <row r="144" spans="2:22" ht="52.5" x14ac:dyDescent="0.25">
      <c r="B144" s="83">
        <v>246</v>
      </c>
      <c r="C144" s="90" t="s">
        <v>69</v>
      </c>
      <c r="D144" s="85" t="s">
        <v>83</v>
      </c>
      <c r="E144" s="88">
        <v>45</v>
      </c>
      <c r="F144" s="88">
        <v>0.1</v>
      </c>
      <c r="G144" s="88">
        <v>2.2000000000000002</v>
      </c>
      <c r="H144" s="88">
        <v>6.1</v>
      </c>
      <c r="I144" s="87">
        <v>4.0000000000000001E-3</v>
      </c>
      <c r="J144" s="87">
        <v>0.02</v>
      </c>
      <c r="K144" s="87">
        <v>0.09</v>
      </c>
      <c r="L144" s="87">
        <v>0</v>
      </c>
      <c r="M144" s="87">
        <v>1</v>
      </c>
      <c r="N144" s="87">
        <v>17</v>
      </c>
      <c r="O144" s="87">
        <v>30</v>
      </c>
      <c r="P144" s="87">
        <v>14</v>
      </c>
      <c r="Q144" s="87">
        <v>0.22</v>
      </c>
      <c r="R144" s="87">
        <v>0.03</v>
      </c>
      <c r="S144" s="87">
        <v>0.5</v>
      </c>
      <c r="T144" s="25"/>
      <c r="U144" s="3"/>
      <c r="V144" s="3"/>
    </row>
    <row r="145" spans="2:22" ht="26.25" x14ac:dyDescent="0.25">
      <c r="B145" s="96">
        <v>275</v>
      </c>
      <c r="C145" s="89" t="s">
        <v>70</v>
      </c>
      <c r="D145" s="91" t="s">
        <v>63</v>
      </c>
      <c r="E145" s="87">
        <v>85</v>
      </c>
      <c r="F145" s="87">
        <v>0.12</v>
      </c>
      <c r="G145" s="87">
        <v>0</v>
      </c>
      <c r="H145" s="87">
        <v>21.15</v>
      </c>
      <c r="I145" s="87">
        <v>0</v>
      </c>
      <c r="J145" s="87">
        <v>0</v>
      </c>
      <c r="K145" s="87">
        <v>0</v>
      </c>
      <c r="L145" s="87">
        <v>0</v>
      </c>
      <c r="M145" s="87">
        <v>0</v>
      </c>
      <c r="N145" s="87">
        <v>11.2</v>
      </c>
      <c r="O145" s="87">
        <v>21.56</v>
      </c>
      <c r="P145" s="87">
        <v>0</v>
      </c>
      <c r="Q145" s="87">
        <v>0.89</v>
      </c>
      <c r="R145" s="87">
        <v>0</v>
      </c>
      <c r="S145" s="87">
        <v>0</v>
      </c>
      <c r="T145" s="25"/>
      <c r="U145" s="3"/>
      <c r="V145" s="3"/>
    </row>
    <row r="146" spans="2:22" ht="26.25" x14ac:dyDescent="0.25">
      <c r="B146" s="187" t="s">
        <v>92</v>
      </c>
      <c r="C146" s="190" t="s">
        <v>104</v>
      </c>
      <c r="D146" s="85" t="s">
        <v>64</v>
      </c>
      <c r="E146" s="87">
        <v>47</v>
      </c>
      <c r="F146" s="87">
        <v>0.4</v>
      </c>
      <c r="G146" s="87">
        <v>0.3</v>
      </c>
      <c r="H146" s="87">
        <v>10.3</v>
      </c>
      <c r="I146" s="87">
        <v>0.02</v>
      </c>
      <c r="J146" s="87">
        <v>0.03</v>
      </c>
      <c r="K146" s="87">
        <v>5</v>
      </c>
      <c r="L146" s="87">
        <v>2E-3</v>
      </c>
      <c r="M146" s="87">
        <v>0.4</v>
      </c>
      <c r="N146" s="87">
        <v>19</v>
      </c>
      <c r="O146" s="87">
        <v>16</v>
      </c>
      <c r="P146" s="87">
        <v>12</v>
      </c>
      <c r="Q146" s="87">
        <v>0.19</v>
      </c>
      <c r="R146" s="87">
        <v>1</v>
      </c>
      <c r="S146" s="87">
        <v>2.2999999999999998</v>
      </c>
      <c r="T146" s="25"/>
      <c r="U146" s="3"/>
      <c r="V146" s="3"/>
    </row>
    <row r="147" spans="2:22" ht="26.25" x14ac:dyDescent="0.25">
      <c r="B147" s="187" t="s">
        <v>92</v>
      </c>
      <c r="C147" s="89" t="s">
        <v>27</v>
      </c>
      <c r="D147" s="85" t="s">
        <v>67</v>
      </c>
      <c r="E147" s="87">
        <v>49</v>
      </c>
      <c r="F147" s="87">
        <v>1.62</v>
      </c>
      <c r="G147" s="87">
        <v>0.2</v>
      </c>
      <c r="H147" s="87">
        <v>9.76</v>
      </c>
      <c r="I147" s="87">
        <v>6.6000000000000003E-2</v>
      </c>
      <c r="J147" s="87">
        <v>3.5999999999999997E-2</v>
      </c>
      <c r="K147" s="87">
        <v>0</v>
      </c>
      <c r="L147" s="87">
        <v>0</v>
      </c>
      <c r="M147" s="87">
        <v>0</v>
      </c>
      <c r="N147" s="87">
        <v>12</v>
      </c>
      <c r="O147" s="87">
        <v>39</v>
      </c>
      <c r="P147" s="87">
        <v>8.4</v>
      </c>
      <c r="Q147" s="87">
        <v>1.1000000000000001</v>
      </c>
      <c r="R147" s="87">
        <v>0</v>
      </c>
      <c r="S147" s="87">
        <v>0.66</v>
      </c>
      <c r="T147" s="25"/>
      <c r="U147" s="3"/>
      <c r="V147" s="3"/>
    </row>
    <row r="148" spans="2:22" ht="26.25" x14ac:dyDescent="0.25">
      <c r="B148" s="187" t="s">
        <v>92</v>
      </c>
      <c r="C148" s="97" t="s">
        <v>87</v>
      </c>
      <c r="D148" s="98" t="s">
        <v>85</v>
      </c>
      <c r="E148" s="87">
        <v>75</v>
      </c>
      <c r="F148" s="87">
        <v>3.9</v>
      </c>
      <c r="G148" s="87">
        <v>0.9</v>
      </c>
      <c r="H148" s="87">
        <v>12</v>
      </c>
      <c r="I148" s="87">
        <v>5.3999999999999999E-2</v>
      </c>
      <c r="J148" s="87">
        <v>1.7999999999999999E-2</v>
      </c>
      <c r="K148" s="87">
        <v>0</v>
      </c>
      <c r="L148" s="87">
        <v>0</v>
      </c>
      <c r="M148" s="87">
        <v>0.27</v>
      </c>
      <c r="N148" s="87">
        <v>10.5</v>
      </c>
      <c r="O148" s="87">
        <v>47.4</v>
      </c>
      <c r="P148" s="87">
        <v>5.0999999999999996</v>
      </c>
      <c r="Q148" s="87">
        <v>0.36</v>
      </c>
      <c r="R148" s="87">
        <v>0</v>
      </c>
      <c r="S148" s="87">
        <v>1.17</v>
      </c>
      <c r="T148" s="25"/>
      <c r="U148" s="3"/>
      <c r="V148" s="3"/>
    </row>
    <row r="149" spans="2:22" ht="26.25" x14ac:dyDescent="0.25">
      <c r="B149" s="164"/>
      <c r="C149" s="92" t="s">
        <v>28</v>
      </c>
      <c r="D149" s="178">
        <v>1010</v>
      </c>
      <c r="E149" s="93">
        <f>SUM(E141:E148)</f>
        <v>904</v>
      </c>
      <c r="F149" s="93">
        <f t="shared" ref="F149:S149" si="16">SUM(F141:F148)</f>
        <v>24.44</v>
      </c>
      <c r="G149" s="93">
        <f t="shared" si="16"/>
        <v>34.980000000000004</v>
      </c>
      <c r="H149" s="93">
        <f t="shared" si="16"/>
        <v>146.76</v>
      </c>
      <c r="I149" s="93">
        <f t="shared" si="16"/>
        <v>0.42400000000000004</v>
      </c>
      <c r="J149" s="93">
        <f t="shared" si="16"/>
        <v>0.60400000000000009</v>
      </c>
      <c r="K149" s="93">
        <f t="shared" si="16"/>
        <v>31.62</v>
      </c>
      <c r="L149" s="93">
        <f t="shared" si="16"/>
        <v>0.49199999999999999</v>
      </c>
      <c r="M149" s="93">
        <f t="shared" si="16"/>
        <v>2.9699999999999998</v>
      </c>
      <c r="N149" s="93">
        <f t="shared" si="16"/>
        <v>188.28799999999998</v>
      </c>
      <c r="O149" s="93">
        <f t="shared" si="16"/>
        <v>399.29</v>
      </c>
      <c r="P149" s="93">
        <f t="shared" si="16"/>
        <v>71.47999999999999</v>
      </c>
      <c r="Q149" s="93">
        <f t="shared" si="16"/>
        <v>4.008</v>
      </c>
      <c r="R149" s="93">
        <f t="shared" si="16"/>
        <v>1.044</v>
      </c>
      <c r="S149" s="93">
        <f t="shared" si="16"/>
        <v>6.8599999999999994</v>
      </c>
      <c r="T149" s="25"/>
      <c r="U149" s="3"/>
      <c r="V149" s="3"/>
    </row>
    <row r="150" spans="2:22" ht="26.25" x14ac:dyDescent="0.25">
      <c r="B150" s="83"/>
      <c r="C150" s="152" t="s">
        <v>37</v>
      </c>
      <c r="D150" s="178">
        <f t="shared" ref="D150:S150" si="17">D139+D149</f>
        <v>1560</v>
      </c>
      <c r="E150" s="93">
        <f t="shared" si="17"/>
        <v>1517</v>
      </c>
      <c r="F150" s="93">
        <f t="shared" si="17"/>
        <v>36.35</v>
      </c>
      <c r="G150" s="93">
        <f t="shared" si="17"/>
        <v>61.68</v>
      </c>
      <c r="H150" s="93">
        <f t="shared" si="17"/>
        <v>227.02999999999997</v>
      </c>
      <c r="I150" s="93">
        <f t="shared" si="17"/>
        <v>0.57900000000000007</v>
      </c>
      <c r="J150" s="93">
        <f t="shared" si="17"/>
        <v>0.81400000000000006</v>
      </c>
      <c r="K150" s="93">
        <f t="shared" si="17"/>
        <v>44.07</v>
      </c>
      <c r="L150" s="93">
        <f t="shared" si="17"/>
        <v>0.49199999999999999</v>
      </c>
      <c r="M150" s="93">
        <f t="shared" si="17"/>
        <v>4.46</v>
      </c>
      <c r="N150" s="93">
        <f t="shared" si="17"/>
        <v>514.60799999999995</v>
      </c>
      <c r="O150" s="93">
        <f t="shared" si="17"/>
        <v>769.53</v>
      </c>
      <c r="P150" s="93">
        <f t="shared" si="17"/>
        <v>125.32</v>
      </c>
      <c r="Q150" s="93">
        <f t="shared" si="17"/>
        <v>5.468</v>
      </c>
      <c r="R150" s="93">
        <f t="shared" si="17"/>
        <v>1.0529999999999999</v>
      </c>
      <c r="S150" s="93">
        <f t="shared" si="17"/>
        <v>12.388</v>
      </c>
      <c r="T150" s="38"/>
      <c r="U150" s="3"/>
      <c r="V150" s="3"/>
    </row>
    <row r="151" spans="2:22" ht="26.25" x14ac:dyDescent="0.4">
      <c r="B151" s="137"/>
      <c r="C151" s="137"/>
      <c r="D151" s="138"/>
      <c r="E151" s="139"/>
      <c r="F151" s="139"/>
      <c r="G151" s="139"/>
      <c r="H151" s="139"/>
      <c r="I151" s="139"/>
      <c r="J151" s="139"/>
      <c r="K151" s="139"/>
      <c r="L151" s="139"/>
      <c r="M151" s="139"/>
      <c r="N151" s="139"/>
      <c r="O151" s="139"/>
      <c r="P151" s="139"/>
      <c r="Q151" s="139"/>
      <c r="R151" s="139"/>
      <c r="S151" s="139"/>
      <c r="T151" s="38"/>
      <c r="U151" s="3"/>
      <c r="V151" s="3"/>
    </row>
    <row r="152" spans="2:22" ht="26.25" x14ac:dyDescent="0.4">
      <c r="B152" s="140"/>
      <c r="C152" s="137" t="s">
        <v>51</v>
      </c>
      <c r="D152" s="138"/>
      <c r="E152" s="139"/>
      <c r="F152" s="139"/>
      <c r="G152" s="139"/>
      <c r="H152" s="139"/>
      <c r="I152" s="139"/>
      <c r="J152" s="139"/>
      <c r="K152" s="139"/>
      <c r="L152" s="139"/>
      <c r="M152" s="139"/>
      <c r="N152" s="139"/>
      <c r="O152" s="139"/>
      <c r="P152" s="139"/>
      <c r="Q152" s="139"/>
      <c r="R152" s="139"/>
      <c r="S152" s="139"/>
      <c r="T152" s="24"/>
      <c r="U152" s="3"/>
      <c r="V152" s="3"/>
    </row>
    <row r="153" spans="2:22" ht="26.25" x14ac:dyDescent="0.4">
      <c r="B153" s="140"/>
      <c r="C153" s="141"/>
      <c r="D153" s="138"/>
      <c r="E153" s="139"/>
      <c r="F153" s="139"/>
      <c r="G153" s="139"/>
      <c r="H153" s="139"/>
      <c r="I153" s="139"/>
      <c r="J153" s="139"/>
      <c r="K153" s="139"/>
      <c r="L153" s="139"/>
      <c r="M153" s="139"/>
      <c r="N153" s="139"/>
      <c r="O153" s="139"/>
      <c r="P153" s="139"/>
      <c r="Q153" s="139"/>
      <c r="R153" s="139"/>
      <c r="S153" s="143"/>
      <c r="T153" s="24"/>
      <c r="U153" s="3"/>
      <c r="V153" s="3"/>
    </row>
    <row r="154" spans="2:22" ht="25.5" x14ac:dyDescent="0.25">
      <c r="B154" s="222" t="s">
        <v>1</v>
      </c>
      <c r="C154" s="222" t="s">
        <v>2</v>
      </c>
      <c r="D154" s="236" t="s">
        <v>3</v>
      </c>
      <c r="E154" s="237" t="s">
        <v>4</v>
      </c>
      <c r="F154" s="233" t="s">
        <v>5</v>
      </c>
      <c r="G154" s="234"/>
      <c r="H154" s="235"/>
      <c r="I154" s="233" t="s">
        <v>6</v>
      </c>
      <c r="J154" s="234"/>
      <c r="K154" s="234"/>
      <c r="L154" s="234"/>
      <c r="M154" s="235"/>
      <c r="N154" s="233" t="s">
        <v>7</v>
      </c>
      <c r="O154" s="234"/>
      <c r="P154" s="234"/>
      <c r="Q154" s="234"/>
      <c r="R154" s="234"/>
      <c r="S154" s="235"/>
      <c r="T154" s="23"/>
      <c r="U154" s="3"/>
      <c r="V154" s="3"/>
    </row>
    <row r="155" spans="2:22" ht="25.5" x14ac:dyDescent="0.25">
      <c r="B155" s="222"/>
      <c r="C155" s="222"/>
      <c r="D155" s="224"/>
      <c r="E155" s="226"/>
      <c r="F155" s="78" t="s">
        <v>8</v>
      </c>
      <c r="G155" s="78" t="s">
        <v>9</v>
      </c>
      <c r="H155" s="78" t="s">
        <v>10</v>
      </c>
      <c r="I155" s="78" t="s">
        <v>11</v>
      </c>
      <c r="J155" s="78" t="s">
        <v>12</v>
      </c>
      <c r="K155" s="78" t="s">
        <v>13</v>
      </c>
      <c r="L155" s="78" t="s">
        <v>14</v>
      </c>
      <c r="M155" s="78" t="s">
        <v>15</v>
      </c>
      <c r="N155" s="78" t="s">
        <v>16</v>
      </c>
      <c r="O155" s="78" t="s">
        <v>17</v>
      </c>
      <c r="P155" s="78" t="s">
        <v>18</v>
      </c>
      <c r="Q155" s="78" t="s">
        <v>19</v>
      </c>
      <c r="R155" s="78" t="s">
        <v>20</v>
      </c>
      <c r="S155" s="78" t="s">
        <v>21</v>
      </c>
      <c r="T155" s="23"/>
      <c r="U155" s="3"/>
      <c r="V155" s="3"/>
    </row>
    <row r="156" spans="2:22" ht="26.25" x14ac:dyDescent="0.25">
      <c r="B156" s="165"/>
      <c r="C156" s="80" t="s">
        <v>23</v>
      </c>
      <c r="D156" s="161"/>
      <c r="E156" s="162"/>
      <c r="F156" s="162"/>
      <c r="G156" s="162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23"/>
      <c r="U156" s="3"/>
      <c r="V156" s="3"/>
    </row>
    <row r="157" spans="2:22" ht="52.5" x14ac:dyDescent="0.25">
      <c r="B157" s="83">
        <v>102</v>
      </c>
      <c r="C157" s="89" t="s">
        <v>55</v>
      </c>
      <c r="D157" s="185" t="s">
        <v>88</v>
      </c>
      <c r="E157" s="87">
        <v>241</v>
      </c>
      <c r="F157" s="87">
        <v>6.55</v>
      </c>
      <c r="G157" s="87">
        <v>8.33</v>
      </c>
      <c r="H157" s="87">
        <v>35.090000000000003</v>
      </c>
      <c r="I157" s="87">
        <v>0.16</v>
      </c>
      <c r="J157" s="87">
        <v>0.28999999999999998</v>
      </c>
      <c r="K157" s="87">
        <v>0.39</v>
      </c>
      <c r="L157" s="87">
        <v>0</v>
      </c>
      <c r="M157" s="87">
        <v>0.4</v>
      </c>
      <c r="N157" s="87">
        <v>227.46</v>
      </c>
      <c r="O157" s="87">
        <v>112</v>
      </c>
      <c r="P157" s="87">
        <v>31.22</v>
      </c>
      <c r="Q157" s="87">
        <v>1.6</v>
      </c>
      <c r="R157" s="87">
        <v>0.02</v>
      </c>
      <c r="S157" s="87">
        <v>0.48</v>
      </c>
      <c r="T157" s="25"/>
      <c r="U157" s="3"/>
      <c r="V157" s="3"/>
    </row>
    <row r="158" spans="2:22" ht="26.25" x14ac:dyDescent="0.2">
      <c r="B158" s="191" t="s">
        <v>114</v>
      </c>
      <c r="C158" s="190" t="s">
        <v>95</v>
      </c>
      <c r="D158" s="85" t="s">
        <v>96</v>
      </c>
      <c r="E158" s="87">
        <v>132.6</v>
      </c>
      <c r="F158" s="87">
        <v>8.5399999999999991</v>
      </c>
      <c r="G158" s="87">
        <v>5.97</v>
      </c>
      <c r="H158" s="87">
        <v>10.41</v>
      </c>
      <c r="I158" s="87">
        <v>0.03</v>
      </c>
      <c r="J158" s="87">
        <v>1.2E-2</v>
      </c>
      <c r="K158" s="87">
        <v>0.11</v>
      </c>
      <c r="L158" s="87">
        <v>3.5000000000000003E-2</v>
      </c>
      <c r="M158" s="87">
        <v>0.22</v>
      </c>
      <c r="N158" s="87">
        <v>70.48</v>
      </c>
      <c r="O158" s="87">
        <v>102.77</v>
      </c>
      <c r="P158" s="87">
        <v>10.42</v>
      </c>
      <c r="Q158" s="87">
        <v>0</v>
      </c>
      <c r="R158" s="87">
        <v>0</v>
      </c>
      <c r="S158" s="87">
        <v>0.33</v>
      </c>
      <c r="T158" s="32"/>
      <c r="U158" s="3"/>
      <c r="V158" s="3"/>
    </row>
    <row r="159" spans="2:22" ht="26.25" x14ac:dyDescent="0.2">
      <c r="B159" s="195" t="s">
        <v>92</v>
      </c>
      <c r="C159" s="90" t="s">
        <v>112</v>
      </c>
      <c r="D159" s="85" t="s">
        <v>67</v>
      </c>
      <c r="E159" s="87">
        <v>32.4</v>
      </c>
      <c r="F159" s="87">
        <v>0.5</v>
      </c>
      <c r="G159" s="87">
        <v>3</v>
      </c>
      <c r="H159" s="87">
        <v>0.7</v>
      </c>
      <c r="I159" s="87">
        <v>6.0000000000000001E-3</v>
      </c>
      <c r="J159" s="87">
        <v>0.02</v>
      </c>
      <c r="K159" s="87">
        <v>0.08</v>
      </c>
      <c r="L159" s="87">
        <v>2E-3</v>
      </c>
      <c r="M159" s="87">
        <v>0.06</v>
      </c>
      <c r="N159" s="87">
        <v>17.600000000000001</v>
      </c>
      <c r="O159" s="87">
        <v>12.2</v>
      </c>
      <c r="P159" s="87">
        <v>1.8</v>
      </c>
      <c r="Q159" s="87">
        <v>0.06</v>
      </c>
      <c r="R159" s="87">
        <v>1E-3</v>
      </c>
      <c r="S159" s="87">
        <v>0.04</v>
      </c>
      <c r="T159" s="32"/>
      <c r="U159" s="3"/>
      <c r="V159" s="3"/>
    </row>
    <row r="160" spans="2:22" ht="26.25" x14ac:dyDescent="0.2">
      <c r="B160" s="83">
        <v>269</v>
      </c>
      <c r="C160" s="90" t="s">
        <v>31</v>
      </c>
      <c r="D160" s="85" t="s">
        <v>63</v>
      </c>
      <c r="E160" s="87">
        <v>154</v>
      </c>
      <c r="F160" s="87">
        <v>3.77</v>
      </c>
      <c r="G160" s="87">
        <v>3.93</v>
      </c>
      <c r="H160" s="87">
        <v>25.92</v>
      </c>
      <c r="I160" s="87">
        <v>0.05</v>
      </c>
      <c r="J160" s="87">
        <v>0.04</v>
      </c>
      <c r="K160" s="87">
        <v>1.58</v>
      </c>
      <c r="L160" s="87">
        <v>0</v>
      </c>
      <c r="M160" s="87">
        <v>0</v>
      </c>
      <c r="N160" s="87">
        <v>152.22</v>
      </c>
      <c r="O160" s="87">
        <v>124.56</v>
      </c>
      <c r="P160" s="87">
        <v>21.34</v>
      </c>
      <c r="Q160" s="87">
        <v>0.4</v>
      </c>
      <c r="R160" s="87">
        <v>8.9999999999999993E-3</v>
      </c>
      <c r="S160" s="87">
        <v>0.47799999999999998</v>
      </c>
      <c r="T160" s="32"/>
      <c r="U160" s="3"/>
      <c r="V160" s="3"/>
    </row>
    <row r="161" spans="2:22" ht="26.25" x14ac:dyDescent="0.2">
      <c r="B161" s="187" t="s">
        <v>92</v>
      </c>
      <c r="C161" s="89" t="s">
        <v>27</v>
      </c>
      <c r="D161" s="85" t="s">
        <v>67</v>
      </c>
      <c r="E161" s="87">
        <v>49</v>
      </c>
      <c r="F161" s="87">
        <v>1.62</v>
      </c>
      <c r="G161" s="87">
        <v>0.2</v>
      </c>
      <c r="H161" s="87">
        <v>9.76</v>
      </c>
      <c r="I161" s="87">
        <v>6.6000000000000003E-2</v>
      </c>
      <c r="J161" s="87">
        <v>3.5999999999999997E-2</v>
      </c>
      <c r="K161" s="87">
        <v>0</v>
      </c>
      <c r="L161" s="87">
        <v>0</v>
      </c>
      <c r="M161" s="87">
        <v>0</v>
      </c>
      <c r="N161" s="87">
        <v>12</v>
      </c>
      <c r="O161" s="87">
        <v>39</v>
      </c>
      <c r="P161" s="87">
        <v>8.4</v>
      </c>
      <c r="Q161" s="87">
        <v>1.1000000000000001</v>
      </c>
      <c r="R161" s="87">
        <v>0</v>
      </c>
      <c r="S161" s="87">
        <v>0.66</v>
      </c>
      <c r="T161" s="32"/>
      <c r="U161" s="3"/>
      <c r="V161" s="3"/>
    </row>
    <row r="162" spans="2:22" ht="26.25" x14ac:dyDescent="0.2">
      <c r="B162" s="187" t="s">
        <v>92</v>
      </c>
      <c r="C162" s="190" t="s">
        <v>62</v>
      </c>
      <c r="D162" s="91" t="s">
        <v>64</v>
      </c>
      <c r="E162" s="87">
        <v>48</v>
      </c>
      <c r="F162" s="87">
        <v>0.4</v>
      </c>
      <c r="G162" s="87">
        <v>0.4</v>
      </c>
      <c r="H162" s="87">
        <v>9.8000000000000007</v>
      </c>
      <c r="I162" s="87">
        <v>0.06</v>
      </c>
      <c r="J162" s="87">
        <v>0.04</v>
      </c>
      <c r="K162" s="87">
        <v>10</v>
      </c>
      <c r="L162" s="87">
        <v>0</v>
      </c>
      <c r="M162" s="87">
        <v>0.4</v>
      </c>
      <c r="N162" s="87">
        <v>32</v>
      </c>
      <c r="O162" s="87">
        <v>22</v>
      </c>
      <c r="P162" s="87">
        <v>18</v>
      </c>
      <c r="Q162" s="87">
        <v>0</v>
      </c>
      <c r="R162" s="87">
        <v>0</v>
      </c>
      <c r="S162" s="87">
        <v>4.4000000000000004</v>
      </c>
      <c r="T162" s="32"/>
      <c r="U162" s="3"/>
      <c r="V162" s="3"/>
    </row>
    <row r="163" spans="2:22" ht="26.25" x14ac:dyDescent="0.2">
      <c r="B163" s="88"/>
      <c r="C163" s="92" t="s">
        <v>34</v>
      </c>
      <c r="D163" s="178">
        <v>590</v>
      </c>
      <c r="E163" s="93">
        <f>SUM(E157:E162)</f>
        <v>657</v>
      </c>
      <c r="F163" s="93">
        <f t="shared" ref="F163:S163" si="18">SUM(F157:F162)</f>
        <v>21.38</v>
      </c>
      <c r="G163" s="93">
        <f t="shared" si="18"/>
        <v>21.83</v>
      </c>
      <c r="H163" s="93">
        <f t="shared" si="18"/>
        <v>91.68</v>
      </c>
      <c r="I163" s="93">
        <f t="shared" si="18"/>
        <v>0.372</v>
      </c>
      <c r="J163" s="93">
        <f t="shared" si="18"/>
        <v>0.43799999999999994</v>
      </c>
      <c r="K163" s="93">
        <f t="shared" si="18"/>
        <v>12.16</v>
      </c>
      <c r="L163" s="93">
        <f t="shared" si="18"/>
        <v>3.7000000000000005E-2</v>
      </c>
      <c r="M163" s="93">
        <f t="shared" si="18"/>
        <v>1.08</v>
      </c>
      <c r="N163" s="93">
        <f t="shared" si="18"/>
        <v>511.76</v>
      </c>
      <c r="O163" s="93">
        <f t="shared" si="18"/>
        <v>412.53</v>
      </c>
      <c r="P163" s="93">
        <f t="shared" si="18"/>
        <v>91.18</v>
      </c>
      <c r="Q163" s="93">
        <f t="shared" si="18"/>
        <v>3.16</v>
      </c>
      <c r="R163" s="93">
        <f t="shared" si="18"/>
        <v>0.03</v>
      </c>
      <c r="S163" s="93">
        <f t="shared" si="18"/>
        <v>6.3879999999999999</v>
      </c>
      <c r="T163" s="42"/>
      <c r="U163" s="3"/>
      <c r="V163" s="3"/>
    </row>
    <row r="164" spans="2:22" ht="26.25" x14ac:dyDescent="0.2">
      <c r="B164" s="83"/>
      <c r="C164" s="94" t="s">
        <v>25</v>
      </c>
      <c r="D164" s="85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33"/>
      <c r="U164" s="3"/>
      <c r="V164" s="3"/>
    </row>
    <row r="165" spans="2:22" ht="52.5" x14ac:dyDescent="0.2">
      <c r="B165" s="96">
        <v>71</v>
      </c>
      <c r="C165" s="89" t="s">
        <v>56</v>
      </c>
      <c r="D165" s="85" t="s">
        <v>65</v>
      </c>
      <c r="E165" s="87">
        <v>171</v>
      </c>
      <c r="F165" s="87">
        <v>6.22</v>
      </c>
      <c r="G165" s="87">
        <v>8.2100000000000009</v>
      </c>
      <c r="H165" s="87">
        <v>18.39</v>
      </c>
      <c r="I165" s="87">
        <v>0.1</v>
      </c>
      <c r="J165" s="87">
        <v>0.05</v>
      </c>
      <c r="K165" s="87">
        <v>3.11</v>
      </c>
      <c r="L165" s="87">
        <v>1.4999999999999999E-2</v>
      </c>
      <c r="M165" s="87">
        <v>0.875</v>
      </c>
      <c r="N165" s="87">
        <v>45.3</v>
      </c>
      <c r="O165" s="87">
        <v>176.53</v>
      </c>
      <c r="P165" s="87">
        <v>37.35</v>
      </c>
      <c r="Q165" s="87">
        <v>0.05</v>
      </c>
      <c r="R165" s="87">
        <v>0.02</v>
      </c>
      <c r="S165" s="87">
        <v>0.92</v>
      </c>
      <c r="T165" s="33"/>
      <c r="U165" s="3"/>
      <c r="V165" s="3"/>
    </row>
    <row r="166" spans="2:22" ht="26.25" x14ac:dyDescent="0.2">
      <c r="B166" s="166">
        <v>227</v>
      </c>
      <c r="C166" s="167" t="s">
        <v>45</v>
      </c>
      <c r="D166" s="168" t="s">
        <v>63</v>
      </c>
      <c r="E166" s="169">
        <v>281</v>
      </c>
      <c r="F166" s="169">
        <v>7.36</v>
      </c>
      <c r="G166" s="169">
        <v>7.06</v>
      </c>
      <c r="H166" s="169">
        <v>47.11</v>
      </c>
      <c r="I166" s="169">
        <v>7.1999999999999995E-2</v>
      </c>
      <c r="J166" s="169">
        <v>0.2</v>
      </c>
      <c r="K166" s="169">
        <v>0.2</v>
      </c>
      <c r="L166" s="169">
        <v>1.03E-2</v>
      </c>
      <c r="M166" s="169">
        <v>0.96</v>
      </c>
      <c r="N166" s="169">
        <v>265.68</v>
      </c>
      <c r="O166" s="169">
        <v>181.87</v>
      </c>
      <c r="P166" s="169">
        <v>18.288</v>
      </c>
      <c r="Q166" s="169">
        <v>1.4</v>
      </c>
      <c r="R166" s="169">
        <v>0.02</v>
      </c>
      <c r="S166" s="169">
        <v>1.1080000000000001</v>
      </c>
      <c r="T166" s="32"/>
      <c r="U166" s="3"/>
      <c r="V166" s="3"/>
    </row>
    <row r="167" spans="2:22" ht="26.25" x14ac:dyDescent="0.2">
      <c r="B167" s="187" t="s">
        <v>92</v>
      </c>
      <c r="C167" s="89" t="s">
        <v>74</v>
      </c>
      <c r="D167" s="85" t="s">
        <v>64</v>
      </c>
      <c r="E167" s="87">
        <v>150</v>
      </c>
      <c r="F167" s="87">
        <v>11.3</v>
      </c>
      <c r="G167" s="87">
        <v>7.2</v>
      </c>
      <c r="H167" s="87">
        <v>9.8000000000000007</v>
      </c>
      <c r="I167" s="87">
        <v>0.04</v>
      </c>
      <c r="J167" s="87">
        <v>7.0000000000000007E-2</v>
      </c>
      <c r="K167" s="87">
        <v>0</v>
      </c>
      <c r="L167" s="87">
        <v>0.2</v>
      </c>
      <c r="M167" s="87">
        <v>2.42</v>
      </c>
      <c r="N167" s="87">
        <v>8.74</v>
      </c>
      <c r="O167" s="87">
        <v>115.74</v>
      </c>
      <c r="P167" s="87">
        <v>20.86</v>
      </c>
      <c r="Q167" s="87">
        <v>0.97</v>
      </c>
      <c r="R167" s="87">
        <v>0</v>
      </c>
      <c r="S167" s="87">
        <v>1.36</v>
      </c>
      <c r="T167" s="32"/>
      <c r="U167" s="3"/>
      <c r="V167" s="3"/>
    </row>
    <row r="168" spans="2:22" ht="78.75" x14ac:dyDescent="0.2">
      <c r="B168" s="83">
        <v>246</v>
      </c>
      <c r="C168" s="84" t="s">
        <v>66</v>
      </c>
      <c r="D168" s="85" t="s">
        <v>83</v>
      </c>
      <c r="E168" s="87">
        <v>100</v>
      </c>
      <c r="F168" s="87">
        <v>0.6</v>
      </c>
      <c r="G168" s="87">
        <v>9.1999999999999993</v>
      </c>
      <c r="H168" s="87">
        <v>3.9</v>
      </c>
      <c r="I168" s="87">
        <v>0.06</v>
      </c>
      <c r="J168" s="87">
        <v>0.03</v>
      </c>
      <c r="K168" s="87">
        <v>1.05</v>
      </c>
      <c r="L168" s="87">
        <v>0</v>
      </c>
      <c r="M168" s="87">
        <v>0.7</v>
      </c>
      <c r="N168" s="87">
        <v>14</v>
      </c>
      <c r="O168" s="87">
        <v>26</v>
      </c>
      <c r="P168" s="87">
        <v>20</v>
      </c>
      <c r="Q168" s="87">
        <v>0.72</v>
      </c>
      <c r="R168" s="87">
        <v>0</v>
      </c>
      <c r="S168" s="87">
        <v>0.9</v>
      </c>
      <c r="T168" s="32"/>
      <c r="U168" s="3"/>
      <c r="V168" s="3"/>
    </row>
    <row r="169" spans="2:22" ht="46.5" x14ac:dyDescent="0.2">
      <c r="B169" s="96">
        <v>299</v>
      </c>
      <c r="C169" s="89" t="s">
        <v>52</v>
      </c>
      <c r="D169" s="185" t="s">
        <v>90</v>
      </c>
      <c r="E169" s="87">
        <v>60</v>
      </c>
      <c r="F169" s="87">
        <v>0</v>
      </c>
      <c r="G169" s="87">
        <v>0</v>
      </c>
      <c r="H169" s="87">
        <v>15</v>
      </c>
      <c r="I169" s="87">
        <v>0</v>
      </c>
      <c r="J169" s="87">
        <v>0</v>
      </c>
      <c r="K169" s="87">
        <v>0.03</v>
      </c>
      <c r="L169" s="87">
        <v>0</v>
      </c>
      <c r="M169" s="87">
        <v>0</v>
      </c>
      <c r="N169" s="87">
        <v>0</v>
      </c>
      <c r="O169" s="87">
        <v>2.8</v>
      </c>
      <c r="P169" s="87">
        <v>1.4</v>
      </c>
      <c r="Q169" s="87">
        <v>0</v>
      </c>
      <c r="R169" s="87">
        <v>0</v>
      </c>
      <c r="S169" s="87">
        <v>0.28000000000000003</v>
      </c>
      <c r="T169" s="32"/>
      <c r="U169" s="3"/>
      <c r="V169" s="3"/>
    </row>
    <row r="170" spans="2:22" ht="26.25" x14ac:dyDescent="0.2">
      <c r="B170" s="192" t="s">
        <v>92</v>
      </c>
      <c r="C170" s="190" t="s">
        <v>100</v>
      </c>
      <c r="D170" s="85" t="s">
        <v>101</v>
      </c>
      <c r="E170" s="87">
        <v>45.3</v>
      </c>
      <c r="F170" s="87">
        <v>3.45</v>
      </c>
      <c r="G170" s="87">
        <v>3.375</v>
      </c>
      <c r="H170" s="87">
        <v>0</v>
      </c>
      <c r="I170" s="87">
        <v>6.0000000000000001E-3</v>
      </c>
      <c r="J170" s="87">
        <v>5.7000000000000002E-2</v>
      </c>
      <c r="K170" s="87">
        <v>0.09</v>
      </c>
      <c r="L170" s="87">
        <v>26.024999999999999</v>
      </c>
      <c r="M170" s="87">
        <v>5.8000000000000003E-2</v>
      </c>
      <c r="N170" s="87">
        <v>105</v>
      </c>
      <c r="O170" s="87">
        <v>105</v>
      </c>
      <c r="P170" s="87">
        <v>4.95</v>
      </c>
      <c r="Q170" s="87">
        <v>0.45</v>
      </c>
      <c r="R170" s="87">
        <v>0</v>
      </c>
      <c r="S170" s="87">
        <v>0.12</v>
      </c>
      <c r="T170" s="32"/>
      <c r="U170" s="3"/>
      <c r="V170" s="3"/>
    </row>
    <row r="171" spans="2:22" ht="26.25" x14ac:dyDescent="0.2">
      <c r="B171" s="187" t="s">
        <v>92</v>
      </c>
      <c r="C171" s="190" t="s">
        <v>104</v>
      </c>
      <c r="D171" s="85" t="s">
        <v>64</v>
      </c>
      <c r="E171" s="87">
        <v>47</v>
      </c>
      <c r="F171" s="87">
        <v>0.4</v>
      </c>
      <c r="G171" s="87">
        <v>0.3</v>
      </c>
      <c r="H171" s="87">
        <v>10.3</v>
      </c>
      <c r="I171" s="87">
        <v>0.02</v>
      </c>
      <c r="J171" s="87">
        <v>0.03</v>
      </c>
      <c r="K171" s="87">
        <v>5</v>
      </c>
      <c r="L171" s="87">
        <v>2E-3</v>
      </c>
      <c r="M171" s="87">
        <v>0.4</v>
      </c>
      <c r="N171" s="87">
        <v>19</v>
      </c>
      <c r="O171" s="87">
        <v>16</v>
      </c>
      <c r="P171" s="87">
        <v>12</v>
      </c>
      <c r="Q171" s="87">
        <v>0.19</v>
      </c>
      <c r="R171" s="87">
        <v>1</v>
      </c>
      <c r="S171" s="87">
        <v>2.2999999999999998</v>
      </c>
      <c r="T171" s="32"/>
      <c r="U171" s="3"/>
      <c r="V171" s="3"/>
    </row>
    <row r="172" spans="2:22" ht="26.25" x14ac:dyDescent="0.2">
      <c r="B172" s="187" t="s">
        <v>92</v>
      </c>
      <c r="C172" s="89" t="s">
        <v>27</v>
      </c>
      <c r="D172" s="85" t="s">
        <v>67</v>
      </c>
      <c r="E172" s="87">
        <v>49</v>
      </c>
      <c r="F172" s="87">
        <v>1.62</v>
      </c>
      <c r="G172" s="87">
        <v>0.2</v>
      </c>
      <c r="H172" s="87">
        <v>9.76</v>
      </c>
      <c r="I172" s="87">
        <v>6.6000000000000003E-2</v>
      </c>
      <c r="J172" s="87">
        <v>3.5999999999999997E-2</v>
      </c>
      <c r="K172" s="87">
        <v>0</v>
      </c>
      <c r="L172" s="87">
        <v>0</v>
      </c>
      <c r="M172" s="87">
        <v>0</v>
      </c>
      <c r="N172" s="87">
        <v>12</v>
      </c>
      <c r="O172" s="87">
        <v>39</v>
      </c>
      <c r="P172" s="87">
        <v>8.4</v>
      </c>
      <c r="Q172" s="87">
        <v>1.1000000000000001</v>
      </c>
      <c r="R172" s="87">
        <v>0</v>
      </c>
      <c r="S172" s="87">
        <v>0.66</v>
      </c>
      <c r="T172" s="32"/>
      <c r="U172" s="3"/>
      <c r="V172" s="3"/>
    </row>
    <row r="173" spans="2:22" ht="26.25" x14ac:dyDescent="0.2">
      <c r="B173" s="187" t="s">
        <v>92</v>
      </c>
      <c r="C173" s="97" t="s">
        <v>87</v>
      </c>
      <c r="D173" s="98" t="s">
        <v>85</v>
      </c>
      <c r="E173" s="87">
        <v>75</v>
      </c>
      <c r="F173" s="87">
        <v>3.9</v>
      </c>
      <c r="G173" s="87">
        <v>0.9</v>
      </c>
      <c r="H173" s="87">
        <v>12</v>
      </c>
      <c r="I173" s="87">
        <v>5.3999999999999999E-2</v>
      </c>
      <c r="J173" s="87">
        <v>1.7999999999999999E-2</v>
      </c>
      <c r="K173" s="87">
        <v>0</v>
      </c>
      <c r="L173" s="87">
        <v>0</v>
      </c>
      <c r="M173" s="87">
        <v>0.27</v>
      </c>
      <c r="N173" s="87">
        <v>10.5</v>
      </c>
      <c r="O173" s="87">
        <v>47.4</v>
      </c>
      <c r="P173" s="87">
        <v>5.0999999999999996</v>
      </c>
      <c r="Q173" s="87">
        <v>0.36</v>
      </c>
      <c r="R173" s="87">
        <v>0</v>
      </c>
      <c r="S173" s="87">
        <v>1.17</v>
      </c>
      <c r="T173" s="32"/>
      <c r="U173" s="3"/>
      <c r="V173" s="3"/>
    </row>
    <row r="174" spans="2:22" ht="26.25" x14ac:dyDescent="0.2">
      <c r="B174" s="164"/>
      <c r="C174" s="92" t="s">
        <v>36</v>
      </c>
      <c r="D174" s="178">
        <v>1025</v>
      </c>
      <c r="E174" s="93">
        <f>SUM(E165:E173)</f>
        <v>978.3</v>
      </c>
      <c r="F174" s="93">
        <f t="shared" ref="F174:S174" si="19">SUM(F165:F173)</f>
        <v>34.85</v>
      </c>
      <c r="G174" s="93">
        <f t="shared" si="19"/>
        <v>36.445</v>
      </c>
      <c r="H174" s="93">
        <f t="shared" si="19"/>
        <v>126.26</v>
      </c>
      <c r="I174" s="93">
        <f t="shared" si="19"/>
        <v>0.41800000000000004</v>
      </c>
      <c r="J174" s="93">
        <f t="shared" si="19"/>
        <v>0.49099999999999994</v>
      </c>
      <c r="K174" s="93">
        <f t="shared" si="19"/>
        <v>9.48</v>
      </c>
      <c r="L174" s="93">
        <f t="shared" si="19"/>
        <v>26.252299999999998</v>
      </c>
      <c r="M174" s="93">
        <f t="shared" si="19"/>
        <v>5.6829999999999998</v>
      </c>
      <c r="N174" s="93">
        <f t="shared" si="19"/>
        <v>480.22</v>
      </c>
      <c r="O174" s="93">
        <f t="shared" si="19"/>
        <v>710.34</v>
      </c>
      <c r="P174" s="93">
        <f t="shared" si="19"/>
        <v>128.34800000000001</v>
      </c>
      <c r="Q174" s="93">
        <f t="shared" si="19"/>
        <v>5.24</v>
      </c>
      <c r="R174" s="93">
        <f t="shared" si="19"/>
        <v>1.04</v>
      </c>
      <c r="S174" s="93">
        <f t="shared" si="19"/>
        <v>8.8180000000000014</v>
      </c>
      <c r="T174" s="32"/>
      <c r="U174" s="3"/>
      <c r="V174" s="3"/>
    </row>
    <row r="175" spans="2:22" ht="26.25" x14ac:dyDescent="0.2">
      <c r="B175" s="83"/>
      <c r="C175" s="152" t="s">
        <v>41</v>
      </c>
      <c r="D175" s="178">
        <f>D163+D174</f>
        <v>1615</v>
      </c>
      <c r="E175" s="93">
        <f t="shared" ref="E175:S175" si="20">E163+E174</f>
        <v>1635.3</v>
      </c>
      <c r="F175" s="93">
        <f t="shared" si="20"/>
        <v>56.230000000000004</v>
      </c>
      <c r="G175" s="93">
        <f t="shared" si="20"/>
        <v>58.274999999999999</v>
      </c>
      <c r="H175" s="93">
        <f t="shared" si="20"/>
        <v>217.94</v>
      </c>
      <c r="I175" s="93">
        <f t="shared" si="20"/>
        <v>0.79</v>
      </c>
      <c r="J175" s="93">
        <f t="shared" si="20"/>
        <v>0.92899999999999983</v>
      </c>
      <c r="K175" s="93">
        <f t="shared" si="20"/>
        <v>21.64</v>
      </c>
      <c r="L175" s="93">
        <f t="shared" si="20"/>
        <v>26.289299999999997</v>
      </c>
      <c r="M175" s="93">
        <f t="shared" si="20"/>
        <v>6.7629999999999999</v>
      </c>
      <c r="N175" s="93">
        <f t="shared" si="20"/>
        <v>991.98</v>
      </c>
      <c r="O175" s="93">
        <f t="shared" si="20"/>
        <v>1122.8699999999999</v>
      </c>
      <c r="P175" s="93">
        <f t="shared" si="20"/>
        <v>219.52800000000002</v>
      </c>
      <c r="Q175" s="93">
        <f t="shared" si="20"/>
        <v>8.4</v>
      </c>
      <c r="R175" s="93">
        <f t="shared" si="20"/>
        <v>1.07</v>
      </c>
      <c r="S175" s="93">
        <f t="shared" si="20"/>
        <v>15.206000000000001</v>
      </c>
      <c r="T175" s="21" t="e">
        <f>SUM(#REF!)</f>
        <v>#REF!</v>
      </c>
      <c r="U175" s="3"/>
      <c r="V175" s="3"/>
    </row>
    <row r="176" spans="2:22" ht="26.25" x14ac:dyDescent="0.4">
      <c r="B176" s="51"/>
      <c r="C176" s="51"/>
      <c r="D176" s="170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  <c r="O176" s="136"/>
      <c r="P176" s="136"/>
      <c r="Q176" s="136"/>
      <c r="R176" s="136"/>
      <c r="S176" s="136"/>
      <c r="T176" s="37"/>
      <c r="U176" s="3"/>
      <c r="V176" s="3"/>
    </row>
    <row r="177" spans="2:22" ht="26.25" x14ac:dyDescent="0.4">
      <c r="B177" s="140"/>
      <c r="C177" s="137" t="s">
        <v>54</v>
      </c>
      <c r="D177" s="150"/>
      <c r="E177" s="139"/>
      <c r="F177" s="139"/>
      <c r="G177" s="139"/>
      <c r="H177" s="139"/>
      <c r="I177" s="139"/>
      <c r="J177" s="139"/>
      <c r="K177" s="139"/>
      <c r="L177" s="139"/>
      <c r="M177" s="139"/>
      <c r="N177" s="139"/>
      <c r="O177" s="139"/>
      <c r="P177" s="139"/>
      <c r="Q177" s="139"/>
      <c r="R177" s="139"/>
      <c r="S177" s="139"/>
      <c r="T177" s="24"/>
      <c r="U177" s="3"/>
      <c r="V177" s="3"/>
    </row>
    <row r="178" spans="2:22" ht="26.25" x14ac:dyDescent="0.4">
      <c r="B178" s="140"/>
      <c r="C178" s="141"/>
      <c r="D178" s="150"/>
      <c r="E178" s="139"/>
      <c r="F178" s="139"/>
      <c r="G178" s="139"/>
      <c r="H178" s="139"/>
      <c r="I178" s="139"/>
      <c r="J178" s="139"/>
      <c r="K178" s="139"/>
      <c r="L178" s="139"/>
      <c r="M178" s="139"/>
      <c r="N178" s="139"/>
      <c r="O178" s="139"/>
      <c r="P178" s="142"/>
      <c r="Q178" s="142"/>
      <c r="R178" s="142"/>
      <c r="S178" s="143"/>
      <c r="T178" s="24"/>
      <c r="U178" s="3"/>
      <c r="V178" s="3"/>
    </row>
    <row r="179" spans="2:22" ht="25.5" x14ac:dyDescent="0.25">
      <c r="B179" s="222" t="s">
        <v>1</v>
      </c>
      <c r="C179" s="222" t="s">
        <v>2</v>
      </c>
      <c r="D179" s="236" t="s">
        <v>3</v>
      </c>
      <c r="E179" s="237" t="s">
        <v>4</v>
      </c>
      <c r="F179" s="233" t="s">
        <v>5</v>
      </c>
      <c r="G179" s="234"/>
      <c r="H179" s="235"/>
      <c r="I179" s="233" t="s">
        <v>6</v>
      </c>
      <c r="J179" s="234"/>
      <c r="K179" s="234"/>
      <c r="L179" s="234"/>
      <c r="M179" s="235"/>
      <c r="N179" s="233" t="s">
        <v>7</v>
      </c>
      <c r="O179" s="234"/>
      <c r="P179" s="234"/>
      <c r="Q179" s="234"/>
      <c r="R179" s="234"/>
      <c r="S179" s="235"/>
      <c r="T179" s="23"/>
      <c r="U179" s="3"/>
      <c r="V179" s="3"/>
    </row>
    <row r="180" spans="2:22" ht="25.5" x14ac:dyDescent="0.25">
      <c r="B180" s="222"/>
      <c r="C180" s="222"/>
      <c r="D180" s="224"/>
      <c r="E180" s="226"/>
      <c r="F180" s="78" t="s">
        <v>8</v>
      </c>
      <c r="G180" s="78" t="s">
        <v>9</v>
      </c>
      <c r="H180" s="78" t="s">
        <v>10</v>
      </c>
      <c r="I180" s="78" t="s">
        <v>11</v>
      </c>
      <c r="J180" s="78" t="s">
        <v>12</v>
      </c>
      <c r="K180" s="78" t="s">
        <v>13</v>
      </c>
      <c r="L180" s="78" t="s">
        <v>14</v>
      </c>
      <c r="M180" s="78" t="s">
        <v>15</v>
      </c>
      <c r="N180" s="78" t="s">
        <v>16</v>
      </c>
      <c r="O180" s="78" t="s">
        <v>17</v>
      </c>
      <c r="P180" s="78" t="s">
        <v>18</v>
      </c>
      <c r="Q180" s="78" t="s">
        <v>19</v>
      </c>
      <c r="R180" s="78" t="s">
        <v>20</v>
      </c>
      <c r="S180" s="78" t="s">
        <v>21</v>
      </c>
      <c r="T180" s="23"/>
      <c r="U180" s="3"/>
      <c r="V180" s="3"/>
    </row>
    <row r="181" spans="2:22" ht="26.25" x14ac:dyDescent="0.25">
      <c r="B181" s="114"/>
      <c r="C181" s="115" t="s">
        <v>23</v>
      </c>
      <c r="D181" s="116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23"/>
      <c r="U181" s="3"/>
      <c r="V181" s="3"/>
    </row>
    <row r="182" spans="2:22" ht="52.5" x14ac:dyDescent="0.25">
      <c r="B182" s="83">
        <v>107</v>
      </c>
      <c r="C182" s="89" t="s">
        <v>40</v>
      </c>
      <c r="D182" s="186" t="s">
        <v>88</v>
      </c>
      <c r="E182" s="129">
        <v>222</v>
      </c>
      <c r="F182" s="129">
        <v>6.2</v>
      </c>
      <c r="G182" s="129">
        <v>8.0500000000000007</v>
      </c>
      <c r="H182" s="129">
        <v>31.09</v>
      </c>
      <c r="I182" s="129">
        <v>7.0000000000000007E-2</v>
      </c>
      <c r="J182" s="129">
        <v>3.5000000000000003E-2</v>
      </c>
      <c r="K182" s="129">
        <v>1.06</v>
      </c>
      <c r="L182" s="87">
        <v>0</v>
      </c>
      <c r="M182" s="129">
        <v>0.46600000000000003</v>
      </c>
      <c r="N182" s="129">
        <v>121.88</v>
      </c>
      <c r="O182" s="129">
        <v>107.44</v>
      </c>
      <c r="P182" s="129">
        <v>8.4499999999999993</v>
      </c>
      <c r="Q182" s="129">
        <v>0.2</v>
      </c>
      <c r="R182" s="129">
        <v>1.7999999999999999E-2</v>
      </c>
      <c r="S182" s="129">
        <v>0.45</v>
      </c>
      <c r="T182" s="25"/>
      <c r="U182" s="3"/>
      <c r="V182" s="3"/>
    </row>
    <row r="183" spans="2:22" ht="52.5" x14ac:dyDescent="0.2">
      <c r="B183" s="96">
        <v>379</v>
      </c>
      <c r="C183" s="89" t="s">
        <v>61</v>
      </c>
      <c r="D183" s="185" t="s">
        <v>89</v>
      </c>
      <c r="E183" s="87">
        <v>184</v>
      </c>
      <c r="F183" s="87">
        <v>1.7</v>
      </c>
      <c r="G183" s="87">
        <v>15.1</v>
      </c>
      <c r="H183" s="87">
        <v>10.26</v>
      </c>
      <c r="I183" s="87">
        <v>3.4000000000000002E-2</v>
      </c>
      <c r="J183" s="87">
        <v>0.08</v>
      </c>
      <c r="K183" s="87">
        <v>0</v>
      </c>
      <c r="L183" s="87">
        <v>0</v>
      </c>
      <c r="M183" s="87">
        <v>0.44</v>
      </c>
      <c r="N183" s="87">
        <v>8.4</v>
      </c>
      <c r="O183" s="87">
        <v>22.5</v>
      </c>
      <c r="P183" s="87">
        <v>4.2</v>
      </c>
      <c r="Q183" s="87">
        <v>1.06</v>
      </c>
      <c r="R183" s="87">
        <v>0</v>
      </c>
      <c r="S183" s="87">
        <v>0.35</v>
      </c>
      <c r="T183" s="32"/>
      <c r="U183" s="3"/>
      <c r="V183" s="3"/>
    </row>
    <row r="184" spans="2:22" ht="26.25" x14ac:dyDescent="0.2">
      <c r="B184" s="191" t="s">
        <v>114</v>
      </c>
      <c r="C184" s="190" t="s">
        <v>95</v>
      </c>
      <c r="D184" s="85" t="s">
        <v>96</v>
      </c>
      <c r="E184" s="87">
        <v>132.6</v>
      </c>
      <c r="F184" s="87">
        <v>8.5399999999999991</v>
      </c>
      <c r="G184" s="87">
        <v>5.97</v>
      </c>
      <c r="H184" s="87">
        <v>10.41</v>
      </c>
      <c r="I184" s="87">
        <v>0.03</v>
      </c>
      <c r="J184" s="87">
        <v>1.2E-2</v>
      </c>
      <c r="K184" s="87">
        <v>0.11</v>
      </c>
      <c r="L184" s="87">
        <v>3.5000000000000003E-2</v>
      </c>
      <c r="M184" s="87">
        <v>0.22</v>
      </c>
      <c r="N184" s="87">
        <v>70.48</v>
      </c>
      <c r="O184" s="87">
        <v>102.77</v>
      </c>
      <c r="P184" s="87">
        <v>10.42</v>
      </c>
      <c r="Q184" s="87">
        <v>0</v>
      </c>
      <c r="R184" s="87">
        <v>0</v>
      </c>
      <c r="S184" s="87">
        <v>0.33</v>
      </c>
      <c r="T184" s="32"/>
      <c r="U184" s="3"/>
      <c r="V184" s="3"/>
    </row>
    <row r="185" spans="2:22" ht="26.25" x14ac:dyDescent="0.2">
      <c r="B185" s="195" t="s">
        <v>92</v>
      </c>
      <c r="C185" s="90" t="s">
        <v>112</v>
      </c>
      <c r="D185" s="85" t="s">
        <v>67</v>
      </c>
      <c r="E185" s="87">
        <v>32.4</v>
      </c>
      <c r="F185" s="87">
        <v>0.5</v>
      </c>
      <c r="G185" s="87">
        <v>3</v>
      </c>
      <c r="H185" s="87">
        <v>0.7</v>
      </c>
      <c r="I185" s="87">
        <v>6.0000000000000001E-3</v>
      </c>
      <c r="J185" s="87">
        <v>0.02</v>
      </c>
      <c r="K185" s="87">
        <v>0.08</v>
      </c>
      <c r="L185" s="87">
        <v>2E-3</v>
      </c>
      <c r="M185" s="87">
        <v>0.06</v>
      </c>
      <c r="N185" s="87">
        <v>17.600000000000001</v>
      </c>
      <c r="O185" s="87">
        <v>12.2</v>
      </c>
      <c r="P185" s="87">
        <v>1.8</v>
      </c>
      <c r="Q185" s="87">
        <v>0.06</v>
      </c>
      <c r="R185" s="87">
        <v>1E-3</v>
      </c>
      <c r="S185" s="87">
        <v>0.04</v>
      </c>
      <c r="T185" s="32"/>
      <c r="U185" s="3"/>
      <c r="V185" s="3"/>
    </row>
    <row r="186" spans="2:22" ht="26.25" x14ac:dyDescent="0.2">
      <c r="B186" s="83">
        <v>269</v>
      </c>
      <c r="C186" s="90" t="s">
        <v>31</v>
      </c>
      <c r="D186" s="85" t="s">
        <v>63</v>
      </c>
      <c r="E186" s="87">
        <v>154</v>
      </c>
      <c r="F186" s="87">
        <v>3.77</v>
      </c>
      <c r="G186" s="87">
        <v>3.93</v>
      </c>
      <c r="H186" s="87">
        <v>25.92</v>
      </c>
      <c r="I186" s="87">
        <v>0.05</v>
      </c>
      <c r="J186" s="87">
        <v>0.04</v>
      </c>
      <c r="K186" s="87">
        <v>1.58</v>
      </c>
      <c r="L186" s="87">
        <v>0</v>
      </c>
      <c r="M186" s="87">
        <v>0</v>
      </c>
      <c r="N186" s="87">
        <v>152.22</v>
      </c>
      <c r="O186" s="87">
        <v>124.56</v>
      </c>
      <c r="P186" s="87">
        <v>21.34</v>
      </c>
      <c r="Q186" s="87">
        <v>0.4</v>
      </c>
      <c r="R186" s="87">
        <v>8.9999999999999993E-3</v>
      </c>
      <c r="S186" s="87">
        <v>0.47799999999999998</v>
      </c>
      <c r="T186" s="32"/>
      <c r="U186" s="3"/>
      <c r="V186" s="3"/>
    </row>
    <row r="187" spans="2:22" ht="26.25" x14ac:dyDescent="0.2">
      <c r="B187" s="187" t="s">
        <v>92</v>
      </c>
      <c r="C187" s="190" t="s">
        <v>62</v>
      </c>
      <c r="D187" s="91" t="s">
        <v>64</v>
      </c>
      <c r="E187" s="87">
        <v>48</v>
      </c>
      <c r="F187" s="87">
        <v>0.4</v>
      </c>
      <c r="G187" s="87">
        <v>0.4</v>
      </c>
      <c r="H187" s="87">
        <v>9.8000000000000007</v>
      </c>
      <c r="I187" s="87">
        <v>0.06</v>
      </c>
      <c r="J187" s="87">
        <v>0.04</v>
      </c>
      <c r="K187" s="87">
        <v>10</v>
      </c>
      <c r="L187" s="87">
        <v>0</v>
      </c>
      <c r="M187" s="87">
        <v>0.4</v>
      </c>
      <c r="N187" s="87">
        <v>32</v>
      </c>
      <c r="O187" s="87">
        <v>22</v>
      </c>
      <c r="P187" s="87">
        <v>18</v>
      </c>
      <c r="Q187" s="87">
        <v>0</v>
      </c>
      <c r="R187" s="87">
        <v>0</v>
      </c>
      <c r="S187" s="87">
        <v>4.4000000000000004</v>
      </c>
      <c r="T187" s="32"/>
      <c r="U187" s="3"/>
      <c r="V187" s="3"/>
    </row>
    <row r="188" spans="2:22" ht="26.25" x14ac:dyDescent="0.2">
      <c r="B188" s="88"/>
      <c r="C188" s="92" t="s">
        <v>34</v>
      </c>
      <c r="D188" s="179">
        <v>620</v>
      </c>
      <c r="E188" s="93">
        <f t="shared" ref="E188:S188" si="21">SUM(E182:E187)</f>
        <v>773</v>
      </c>
      <c r="F188" s="93">
        <f t="shared" si="21"/>
        <v>21.109999999999996</v>
      </c>
      <c r="G188" s="93">
        <f t="shared" si="21"/>
        <v>36.449999999999996</v>
      </c>
      <c r="H188" s="93">
        <f t="shared" si="21"/>
        <v>88.18</v>
      </c>
      <c r="I188" s="93">
        <f t="shared" si="21"/>
        <v>0.25</v>
      </c>
      <c r="J188" s="93">
        <f t="shared" si="21"/>
        <v>0.22700000000000001</v>
      </c>
      <c r="K188" s="93">
        <f t="shared" si="21"/>
        <v>12.83</v>
      </c>
      <c r="L188" s="93">
        <f t="shared" si="21"/>
        <v>3.7000000000000005E-2</v>
      </c>
      <c r="M188" s="93">
        <f t="shared" si="21"/>
        <v>1.5860000000000003</v>
      </c>
      <c r="N188" s="93">
        <f t="shared" si="21"/>
        <v>402.58</v>
      </c>
      <c r="O188" s="93">
        <f t="shared" si="21"/>
        <v>391.46999999999997</v>
      </c>
      <c r="P188" s="93">
        <f t="shared" si="21"/>
        <v>64.210000000000008</v>
      </c>
      <c r="Q188" s="93">
        <f t="shared" si="21"/>
        <v>1.7200000000000002</v>
      </c>
      <c r="R188" s="93">
        <f t="shared" si="21"/>
        <v>2.7999999999999997E-2</v>
      </c>
      <c r="S188" s="93">
        <f t="shared" si="21"/>
        <v>6.048</v>
      </c>
      <c r="T188" s="32"/>
      <c r="U188" s="3"/>
      <c r="V188" s="3"/>
    </row>
    <row r="189" spans="2:22" ht="26.25" x14ac:dyDescent="0.2">
      <c r="B189" s="83"/>
      <c r="C189" s="94" t="s">
        <v>25</v>
      </c>
      <c r="D189" s="85"/>
      <c r="E189" s="88"/>
      <c r="F189" s="88"/>
      <c r="G189" s="88"/>
      <c r="H189" s="88" t="s">
        <v>29</v>
      </c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  <c r="T189" s="21">
        <f>SUM(T183:T188)</f>
        <v>0</v>
      </c>
      <c r="U189" s="3"/>
      <c r="V189" s="3"/>
    </row>
    <row r="190" spans="2:22" ht="52.5" x14ac:dyDescent="0.25">
      <c r="B190" s="96">
        <v>51</v>
      </c>
      <c r="C190" s="118" t="s">
        <v>49</v>
      </c>
      <c r="D190" s="185" t="s">
        <v>91</v>
      </c>
      <c r="E190" s="87">
        <v>141</v>
      </c>
      <c r="F190" s="87">
        <v>2.31</v>
      </c>
      <c r="G190" s="87">
        <v>7.74</v>
      </c>
      <c r="H190" s="87">
        <v>15.43</v>
      </c>
      <c r="I190" s="87">
        <v>4.2500000000000003E-2</v>
      </c>
      <c r="J190" s="87">
        <v>0.02</v>
      </c>
      <c r="K190" s="87">
        <v>2.875</v>
      </c>
      <c r="L190" s="87">
        <v>0</v>
      </c>
      <c r="M190" s="87">
        <v>2.2999999999999998</v>
      </c>
      <c r="N190" s="87">
        <v>35.875</v>
      </c>
      <c r="O190" s="87">
        <v>33.575000000000003</v>
      </c>
      <c r="P190" s="87">
        <v>10.65</v>
      </c>
      <c r="Q190" s="87">
        <v>0.3</v>
      </c>
      <c r="R190" s="87">
        <v>0.02</v>
      </c>
      <c r="S190" s="87">
        <v>0.57499999999999996</v>
      </c>
      <c r="T190" s="34"/>
      <c r="U190" s="3"/>
      <c r="V190" s="3"/>
    </row>
    <row r="191" spans="2:22" ht="26.25" x14ac:dyDescent="0.2">
      <c r="B191" s="96">
        <v>225</v>
      </c>
      <c r="C191" s="89" t="s">
        <v>39</v>
      </c>
      <c r="D191" s="132" t="s">
        <v>63</v>
      </c>
      <c r="E191" s="87">
        <v>287</v>
      </c>
      <c r="F191" s="87">
        <v>4.96</v>
      </c>
      <c r="G191" s="87">
        <v>7.26</v>
      </c>
      <c r="H191" s="87">
        <v>50.36</v>
      </c>
      <c r="I191" s="87">
        <v>2.8000000000000001E-2</v>
      </c>
      <c r="J191" s="87">
        <v>1.4999999999999999E-2</v>
      </c>
      <c r="K191" s="87">
        <v>0</v>
      </c>
      <c r="L191" s="87">
        <v>0</v>
      </c>
      <c r="M191" s="87">
        <v>0.32</v>
      </c>
      <c r="N191" s="87">
        <v>2.8980000000000001</v>
      </c>
      <c r="O191" s="87">
        <v>72.72</v>
      </c>
      <c r="P191" s="87">
        <v>22.806000000000001</v>
      </c>
      <c r="Q191" s="87">
        <v>1.24</v>
      </c>
      <c r="R191" s="87">
        <v>0</v>
      </c>
      <c r="S191" s="87">
        <v>0</v>
      </c>
      <c r="T191" s="32"/>
      <c r="U191" s="3"/>
      <c r="V191" s="3"/>
    </row>
    <row r="192" spans="2:22" ht="52.5" x14ac:dyDescent="0.2">
      <c r="B192" s="187" t="s">
        <v>92</v>
      </c>
      <c r="C192" s="190" t="s">
        <v>108</v>
      </c>
      <c r="D192" s="85" t="s">
        <v>64</v>
      </c>
      <c r="E192" s="87">
        <v>123.6</v>
      </c>
      <c r="F192" s="87">
        <v>7.9</v>
      </c>
      <c r="G192" s="87">
        <v>6.4</v>
      </c>
      <c r="H192" s="87">
        <v>8</v>
      </c>
      <c r="I192" s="87">
        <v>0.156</v>
      </c>
      <c r="J192" s="87">
        <v>6.8000000000000005E-2</v>
      </c>
      <c r="K192" s="87">
        <v>1.1299999999999999</v>
      </c>
      <c r="L192" s="87">
        <v>3.2000000000000001E-2</v>
      </c>
      <c r="M192" s="87">
        <v>0.22800000000000001</v>
      </c>
      <c r="N192" s="87">
        <v>21.36</v>
      </c>
      <c r="O192" s="87">
        <v>85.3</v>
      </c>
      <c r="P192" s="87">
        <v>14.65</v>
      </c>
      <c r="Q192" s="87">
        <v>1.5880000000000001</v>
      </c>
      <c r="R192" s="87">
        <v>1E-3</v>
      </c>
      <c r="S192" s="87">
        <v>1.276</v>
      </c>
      <c r="T192" s="32"/>
      <c r="U192" s="3"/>
      <c r="V192" s="3"/>
    </row>
    <row r="193" spans="2:22" ht="52.5" x14ac:dyDescent="0.2">
      <c r="B193" s="83">
        <v>246</v>
      </c>
      <c r="C193" s="90" t="s">
        <v>69</v>
      </c>
      <c r="D193" s="85" t="s">
        <v>83</v>
      </c>
      <c r="E193" s="88">
        <v>45</v>
      </c>
      <c r="F193" s="88">
        <v>0.1</v>
      </c>
      <c r="G193" s="88">
        <v>2.2000000000000002</v>
      </c>
      <c r="H193" s="88">
        <v>6.1</v>
      </c>
      <c r="I193" s="87">
        <v>4.0000000000000001E-3</v>
      </c>
      <c r="J193" s="87">
        <v>0.02</v>
      </c>
      <c r="K193" s="87">
        <v>0.09</v>
      </c>
      <c r="L193" s="87">
        <v>0</v>
      </c>
      <c r="M193" s="87">
        <v>1</v>
      </c>
      <c r="N193" s="87">
        <v>17</v>
      </c>
      <c r="O193" s="87">
        <v>30</v>
      </c>
      <c r="P193" s="87">
        <v>14</v>
      </c>
      <c r="Q193" s="87">
        <v>0.22</v>
      </c>
      <c r="R193" s="87">
        <v>0.03</v>
      </c>
      <c r="S193" s="87">
        <v>0.5</v>
      </c>
      <c r="T193" s="32"/>
      <c r="U193" s="3"/>
      <c r="V193" s="3"/>
    </row>
    <row r="194" spans="2:22" ht="52.5" x14ac:dyDescent="0.2">
      <c r="B194" s="96">
        <v>283</v>
      </c>
      <c r="C194" s="97" t="s">
        <v>26</v>
      </c>
      <c r="D194" s="85" t="s">
        <v>63</v>
      </c>
      <c r="E194" s="87">
        <v>114</v>
      </c>
      <c r="F194" s="87">
        <v>0.56000000000000005</v>
      </c>
      <c r="G194" s="87">
        <v>0</v>
      </c>
      <c r="H194" s="87">
        <v>27.98</v>
      </c>
      <c r="I194" s="87">
        <v>1.6E-2</v>
      </c>
      <c r="J194" s="87">
        <v>0.08</v>
      </c>
      <c r="K194" s="87">
        <v>0.72599999999999998</v>
      </c>
      <c r="L194" s="87">
        <v>0</v>
      </c>
      <c r="M194" s="87">
        <v>0</v>
      </c>
      <c r="N194" s="87">
        <v>32.479999999999997</v>
      </c>
      <c r="O194" s="87">
        <v>23.44</v>
      </c>
      <c r="P194" s="87">
        <v>7.46</v>
      </c>
      <c r="Q194" s="87">
        <v>0.02</v>
      </c>
      <c r="R194" s="87">
        <v>2.1999999999999999E-2</v>
      </c>
      <c r="S194" s="87">
        <v>0.69799999999999995</v>
      </c>
      <c r="T194" s="32"/>
      <c r="U194" s="3"/>
      <c r="V194" s="3"/>
    </row>
    <row r="195" spans="2:22" ht="26.25" x14ac:dyDescent="0.2">
      <c r="B195" s="187" t="s">
        <v>92</v>
      </c>
      <c r="C195" s="190" t="s">
        <v>104</v>
      </c>
      <c r="D195" s="85" t="s">
        <v>64</v>
      </c>
      <c r="E195" s="87">
        <v>47</v>
      </c>
      <c r="F195" s="87">
        <v>0.4</v>
      </c>
      <c r="G195" s="87">
        <v>0.3</v>
      </c>
      <c r="H195" s="87">
        <v>10.3</v>
      </c>
      <c r="I195" s="87">
        <v>0.02</v>
      </c>
      <c r="J195" s="87">
        <v>0.03</v>
      </c>
      <c r="K195" s="87">
        <v>5</v>
      </c>
      <c r="L195" s="87">
        <v>2E-3</v>
      </c>
      <c r="M195" s="87">
        <v>0.4</v>
      </c>
      <c r="N195" s="87">
        <v>19</v>
      </c>
      <c r="O195" s="87">
        <v>16</v>
      </c>
      <c r="P195" s="87">
        <v>12</v>
      </c>
      <c r="Q195" s="87">
        <v>0.19</v>
      </c>
      <c r="R195" s="87">
        <v>1</v>
      </c>
      <c r="S195" s="87">
        <v>2.2999999999999998</v>
      </c>
      <c r="T195" s="32"/>
      <c r="U195" s="3"/>
      <c r="V195" s="3"/>
    </row>
    <row r="196" spans="2:22" ht="26.25" x14ac:dyDescent="0.2">
      <c r="B196" s="187" t="s">
        <v>92</v>
      </c>
      <c r="C196" s="89" t="s">
        <v>27</v>
      </c>
      <c r="D196" s="85" t="s">
        <v>67</v>
      </c>
      <c r="E196" s="87">
        <v>49</v>
      </c>
      <c r="F196" s="87">
        <v>1.62</v>
      </c>
      <c r="G196" s="87">
        <v>0.2</v>
      </c>
      <c r="H196" s="87">
        <v>9.76</v>
      </c>
      <c r="I196" s="87">
        <v>6.6000000000000003E-2</v>
      </c>
      <c r="J196" s="87">
        <v>3.5999999999999997E-2</v>
      </c>
      <c r="K196" s="87">
        <v>0</v>
      </c>
      <c r="L196" s="87">
        <v>0</v>
      </c>
      <c r="M196" s="87">
        <v>0</v>
      </c>
      <c r="N196" s="87">
        <v>12</v>
      </c>
      <c r="O196" s="87">
        <v>39</v>
      </c>
      <c r="P196" s="87">
        <v>8.4</v>
      </c>
      <c r="Q196" s="87">
        <v>1.1000000000000001</v>
      </c>
      <c r="R196" s="87">
        <v>0</v>
      </c>
      <c r="S196" s="87">
        <v>0.66</v>
      </c>
      <c r="T196" s="32"/>
      <c r="U196" s="3"/>
      <c r="V196" s="3"/>
    </row>
    <row r="197" spans="2:22" ht="26.25" x14ac:dyDescent="0.2">
      <c r="B197" s="187" t="s">
        <v>92</v>
      </c>
      <c r="C197" s="97" t="s">
        <v>87</v>
      </c>
      <c r="D197" s="98" t="s">
        <v>85</v>
      </c>
      <c r="E197" s="87">
        <v>75</v>
      </c>
      <c r="F197" s="87">
        <v>3.9</v>
      </c>
      <c r="G197" s="87">
        <v>0.9</v>
      </c>
      <c r="H197" s="87">
        <v>12</v>
      </c>
      <c r="I197" s="87">
        <v>5.3999999999999999E-2</v>
      </c>
      <c r="J197" s="87">
        <v>1.7999999999999999E-2</v>
      </c>
      <c r="K197" s="87">
        <v>0</v>
      </c>
      <c r="L197" s="87">
        <v>0</v>
      </c>
      <c r="M197" s="87">
        <v>0.27</v>
      </c>
      <c r="N197" s="87">
        <v>10.5</v>
      </c>
      <c r="O197" s="87">
        <v>47.4</v>
      </c>
      <c r="P197" s="87">
        <v>5.0999999999999996</v>
      </c>
      <c r="Q197" s="87">
        <v>0.36</v>
      </c>
      <c r="R197" s="87">
        <v>0</v>
      </c>
      <c r="S197" s="87">
        <v>1.17</v>
      </c>
      <c r="T197" s="32"/>
      <c r="U197" s="3"/>
      <c r="V197" s="3"/>
    </row>
    <row r="198" spans="2:22" ht="26.25" x14ac:dyDescent="0.2">
      <c r="B198" s="164"/>
      <c r="C198" s="92" t="s">
        <v>36</v>
      </c>
      <c r="D198" s="179">
        <v>1010</v>
      </c>
      <c r="E198" s="93">
        <f>SUM(E190:E197)</f>
        <v>881.6</v>
      </c>
      <c r="F198" s="93">
        <f t="shared" ref="F198:S198" si="22">SUM(F190:F197)</f>
        <v>21.75</v>
      </c>
      <c r="G198" s="93">
        <f t="shared" si="22"/>
        <v>24.999999999999996</v>
      </c>
      <c r="H198" s="93">
        <f t="shared" si="22"/>
        <v>139.93</v>
      </c>
      <c r="I198" s="93">
        <f t="shared" si="22"/>
        <v>0.38650000000000001</v>
      </c>
      <c r="J198" s="93">
        <f t="shared" si="22"/>
        <v>0.28700000000000003</v>
      </c>
      <c r="K198" s="93">
        <f t="shared" si="22"/>
        <v>9.8209999999999997</v>
      </c>
      <c r="L198" s="93">
        <f t="shared" si="22"/>
        <v>3.4000000000000002E-2</v>
      </c>
      <c r="M198" s="93">
        <f t="shared" si="22"/>
        <v>4.5180000000000007</v>
      </c>
      <c r="N198" s="93">
        <f t="shared" si="22"/>
        <v>151.113</v>
      </c>
      <c r="O198" s="93">
        <f t="shared" si="22"/>
        <v>347.43499999999995</v>
      </c>
      <c r="P198" s="93">
        <f t="shared" si="22"/>
        <v>95.066000000000003</v>
      </c>
      <c r="Q198" s="93">
        <f t="shared" si="22"/>
        <v>5.0180000000000007</v>
      </c>
      <c r="R198" s="93">
        <f t="shared" si="22"/>
        <v>1.073</v>
      </c>
      <c r="S198" s="93">
        <f t="shared" si="22"/>
        <v>7.1790000000000003</v>
      </c>
      <c r="T198" s="32"/>
      <c r="U198" s="3"/>
      <c r="V198" s="3"/>
    </row>
    <row r="199" spans="2:22" ht="26.25" x14ac:dyDescent="0.2">
      <c r="B199" s="83"/>
      <c r="C199" s="152" t="s">
        <v>57</v>
      </c>
      <c r="D199" s="179">
        <f>D188+D198</f>
        <v>1630</v>
      </c>
      <c r="E199" s="93">
        <f t="shared" ref="E199:S199" si="23">E188+E198</f>
        <v>1654.6</v>
      </c>
      <c r="F199" s="93">
        <f t="shared" si="23"/>
        <v>42.86</v>
      </c>
      <c r="G199" s="93">
        <f t="shared" si="23"/>
        <v>61.449999999999989</v>
      </c>
      <c r="H199" s="93">
        <f t="shared" si="23"/>
        <v>228.11</v>
      </c>
      <c r="I199" s="93">
        <f t="shared" si="23"/>
        <v>0.63650000000000007</v>
      </c>
      <c r="J199" s="93">
        <f t="shared" si="23"/>
        <v>0.51400000000000001</v>
      </c>
      <c r="K199" s="93">
        <f t="shared" si="23"/>
        <v>22.651</v>
      </c>
      <c r="L199" s="93">
        <f t="shared" si="23"/>
        <v>7.1000000000000008E-2</v>
      </c>
      <c r="M199" s="93">
        <f t="shared" si="23"/>
        <v>6.104000000000001</v>
      </c>
      <c r="N199" s="93">
        <f t="shared" si="23"/>
        <v>553.69299999999998</v>
      </c>
      <c r="O199" s="93">
        <f t="shared" si="23"/>
        <v>738.90499999999997</v>
      </c>
      <c r="P199" s="93">
        <f t="shared" si="23"/>
        <v>159.27600000000001</v>
      </c>
      <c r="Q199" s="93">
        <f t="shared" si="23"/>
        <v>6.7380000000000013</v>
      </c>
      <c r="R199" s="93">
        <f t="shared" si="23"/>
        <v>1.101</v>
      </c>
      <c r="S199" s="93">
        <f t="shared" si="23"/>
        <v>13.227</v>
      </c>
      <c r="T199" s="33"/>
      <c r="U199" s="3"/>
      <c r="V199" s="3"/>
    </row>
    <row r="200" spans="2:22" ht="26.25" x14ac:dyDescent="0.4">
      <c r="B200" s="171"/>
      <c r="C200" s="51"/>
      <c r="D200" s="170"/>
      <c r="E200" s="136"/>
      <c r="F200" s="136"/>
      <c r="G200" s="136"/>
      <c r="H200" s="136"/>
      <c r="I200" s="136"/>
      <c r="J200" s="136"/>
      <c r="K200" s="136"/>
      <c r="L200" s="136"/>
      <c r="M200" s="136"/>
      <c r="N200" s="136"/>
      <c r="O200" s="136"/>
      <c r="P200" s="136"/>
      <c r="Q200" s="136"/>
      <c r="R200" s="136"/>
      <c r="S200" s="136"/>
      <c r="T200" s="33"/>
      <c r="U200" s="3"/>
      <c r="V200" s="3"/>
    </row>
    <row r="201" spans="2:22" ht="26.25" x14ac:dyDescent="0.4">
      <c r="B201" s="172"/>
      <c r="C201" s="137" t="s">
        <v>58</v>
      </c>
      <c r="D201" s="150"/>
      <c r="E201" s="139"/>
      <c r="F201" s="139"/>
      <c r="G201" s="139"/>
      <c r="H201" s="139"/>
      <c r="I201" s="139"/>
      <c r="J201" s="139"/>
      <c r="K201" s="139"/>
      <c r="L201" s="139"/>
      <c r="M201" s="139"/>
      <c r="N201" s="139"/>
      <c r="O201" s="139"/>
      <c r="P201" s="139"/>
      <c r="Q201" s="139"/>
      <c r="R201" s="139"/>
      <c r="S201" s="139"/>
      <c r="T201" s="24"/>
      <c r="U201" s="3"/>
      <c r="V201" s="3"/>
    </row>
    <row r="202" spans="2:22" ht="26.25" x14ac:dyDescent="0.4">
      <c r="B202" s="172"/>
      <c r="C202" s="141"/>
      <c r="D202" s="150"/>
      <c r="E202" s="139"/>
      <c r="F202" s="139"/>
      <c r="G202" s="139"/>
      <c r="H202" s="139"/>
      <c r="I202" s="139"/>
      <c r="J202" s="139"/>
      <c r="K202" s="139"/>
      <c r="L202" s="139"/>
      <c r="M202" s="139"/>
      <c r="N202" s="139"/>
      <c r="O202" s="139"/>
      <c r="P202" s="142"/>
      <c r="Q202" s="142"/>
      <c r="R202" s="142"/>
      <c r="S202" s="143"/>
      <c r="T202" s="24"/>
      <c r="U202" s="3"/>
      <c r="V202" s="3"/>
    </row>
    <row r="203" spans="2:22" ht="25.5" x14ac:dyDescent="0.25">
      <c r="B203" s="222" t="s">
        <v>1</v>
      </c>
      <c r="C203" s="222" t="s">
        <v>2</v>
      </c>
      <c r="D203" s="236" t="s">
        <v>3</v>
      </c>
      <c r="E203" s="237" t="s">
        <v>4</v>
      </c>
      <c r="F203" s="233" t="s">
        <v>5</v>
      </c>
      <c r="G203" s="234"/>
      <c r="H203" s="235"/>
      <c r="I203" s="233" t="s">
        <v>6</v>
      </c>
      <c r="J203" s="234"/>
      <c r="K203" s="234"/>
      <c r="L203" s="234"/>
      <c r="M203" s="235"/>
      <c r="N203" s="233" t="s">
        <v>7</v>
      </c>
      <c r="O203" s="234"/>
      <c r="P203" s="234"/>
      <c r="Q203" s="234"/>
      <c r="R203" s="234"/>
      <c r="S203" s="235"/>
      <c r="T203" s="23"/>
      <c r="U203" s="3"/>
      <c r="V203" s="3"/>
    </row>
    <row r="204" spans="2:22" ht="25.5" x14ac:dyDescent="0.25">
      <c r="B204" s="222"/>
      <c r="C204" s="222"/>
      <c r="D204" s="224"/>
      <c r="E204" s="226"/>
      <c r="F204" s="78" t="s">
        <v>8</v>
      </c>
      <c r="G204" s="78" t="s">
        <v>9</v>
      </c>
      <c r="H204" s="78" t="s">
        <v>10</v>
      </c>
      <c r="I204" s="78" t="s">
        <v>11</v>
      </c>
      <c r="J204" s="78" t="s">
        <v>12</v>
      </c>
      <c r="K204" s="78" t="s">
        <v>13</v>
      </c>
      <c r="L204" s="78" t="s">
        <v>14</v>
      </c>
      <c r="M204" s="78" t="s">
        <v>15</v>
      </c>
      <c r="N204" s="78" t="s">
        <v>16</v>
      </c>
      <c r="O204" s="78" t="s">
        <v>17</v>
      </c>
      <c r="P204" s="78" t="s">
        <v>18</v>
      </c>
      <c r="Q204" s="78" t="s">
        <v>19</v>
      </c>
      <c r="R204" s="78" t="s">
        <v>20</v>
      </c>
      <c r="S204" s="78" t="s">
        <v>21</v>
      </c>
      <c r="T204" s="23"/>
      <c r="U204" s="3"/>
      <c r="V204" s="3"/>
    </row>
    <row r="205" spans="2:22" ht="26.25" x14ac:dyDescent="0.25">
      <c r="B205" s="114"/>
      <c r="C205" s="80" t="s">
        <v>23</v>
      </c>
      <c r="D205" s="161"/>
      <c r="E205" s="162"/>
      <c r="F205" s="162"/>
      <c r="G205" s="162"/>
      <c r="H205" s="162"/>
      <c r="I205" s="162"/>
      <c r="J205" s="162"/>
      <c r="K205" s="162"/>
      <c r="L205" s="162"/>
      <c r="M205" s="162"/>
      <c r="N205" s="162"/>
      <c r="O205" s="162"/>
      <c r="P205" s="162"/>
      <c r="Q205" s="162"/>
      <c r="R205" s="162"/>
      <c r="S205" s="162"/>
      <c r="T205" s="23"/>
      <c r="U205" s="3"/>
      <c r="V205" s="3"/>
    </row>
    <row r="206" spans="2:22" ht="52.5" x14ac:dyDescent="0.25">
      <c r="B206" s="96">
        <v>112</v>
      </c>
      <c r="C206" s="89" t="s">
        <v>30</v>
      </c>
      <c r="D206" s="185" t="s">
        <v>88</v>
      </c>
      <c r="E206" s="87">
        <v>227</v>
      </c>
      <c r="F206" s="87">
        <v>6.04</v>
      </c>
      <c r="G206" s="87">
        <v>7.27</v>
      </c>
      <c r="H206" s="87">
        <v>34.29</v>
      </c>
      <c r="I206" s="87">
        <v>1.0999999999999999E-2</v>
      </c>
      <c r="J206" s="87">
        <v>0.05</v>
      </c>
      <c r="K206" s="87">
        <v>0.87</v>
      </c>
      <c r="L206" s="87">
        <v>0</v>
      </c>
      <c r="M206" s="87">
        <v>0.65</v>
      </c>
      <c r="N206" s="87">
        <v>133.69999999999999</v>
      </c>
      <c r="O206" s="87">
        <v>201.18</v>
      </c>
      <c r="P206" s="87">
        <v>10.3</v>
      </c>
      <c r="Q206" s="87">
        <v>0</v>
      </c>
      <c r="R206" s="87">
        <v>0</v>
      </c>
      <c r="S206" s="87">
        <v>0.3</v>
      </c>
      <c r="T206" s="25"/>
      <c r="U206" s="3"/>
      <c r="V206" s="3"/>
    </row>
    <row r="207" spans="2:22" ht="52.5" x14ac:dyDescent="0.2">
      <c r="B207" s="96">
        <v>379</v>
      </c>
      <c r="C207" s="89" t="s">
        <v>61</v>
      </c>
      <c r="D207" s="185" t="s">
        <v>89</v>
      </c>
      <c r="E207" s="87">
        <v>184</v>
      </c>
      <c r="F207" s="87">
        <v>1.7</v>
      </c>
      <c r="G207" s="87">
        <v>15.1</v>
      </c>
      <c r="H207" s="87">
        <v>10.26</v>
      </c>
      <c r="I207" s="87">
        <v>3.4000000000000002E-2</v>
      </c>
      <c r="J207" s="87">
        <v>0.08</v>
      </c>
      <c r="K207" s="87">
        <v>0</v>
      </c>
      <c r="L207" s="87">
        <v>0</v>
      </c>
      <c r="M207" s="87">
        <v>0.44</v>
      </c>
      <c r="N207" s="87">
        <v>8.4</v>
      </c>
      <c r="O207" s="87">
        <v>22.5</v>
      </c>
      <c r="P207" s="87">
        <v>4.2</v>
      </c>
      <c r="Q207" s="87">
        <v>1.06</v>
      </c>
      <c r="R207" s="87">
        <v>0</v>
      </c>
      <c r="S207" s="87">
        <v>0.35</v>
      </c>
      <c r="T207" s="26"/>
      <c r="U207" s="3"/>
      <c r="V207" s="3"/>
    </row>
    <row r="208" spans="2:22" ht="26.25" x14ac:dyDescent="0.2">
      <c r="B208" s="83">
        <v>269</v>
      </c>
      <c r="C208" s="90" t="s">
        <v>31</v>
      </c>
      <c r="D208" s="85" t="s">
        <v>63</v>
      </c>
      <c r="E208" s="87">
        <v>154</v>
      </c>
      <c r="F208" s="87">
        <v>3.77</v>
      </c>
      <c r="G208" s="87">
        <v>3.93</v>
      </c>
      <c r="H208" s="87">
        <v>25.92</v>
      </c>
      <c r="I208" s="87">
        <v>0.05</v>
      </c>
      <c r="J208" s="87">
        <v>0.04</v>
      </c>
      <c r="K208" s="87">
        <v>1.58</v>
      </c>
      <c r="L208" s="87">
        <v>0</v>
      </c>
      <c r="M208" s="87">
        <v>0</v>
      </c>
      <c r="N208" s="87">
        <v>152.22</v>
      </c>
      <c r="O208" s="87">
        <v>124.56</v>
      </c>
      <c r="P208" s="87">
        <v>21.34</v>
      </c>
      <c r="Q208" s="87">
        <v>0.4</v>
      </c>
      <c r="R208" s="87">
        <v>8.9999999999999993E-3</v>
      </c>
      <c r="S208" s="87">
        <v>0.47799999999999998</v>
      </c>
      <c r="T208" s="26"/>
      <c r="U208" s="3"/>
      <c r="V208" s="3"/>
    </row>
    <row r="209" spans="2:22" ht="26.25" x14ac:dyDescent="0.2">
      <c r="B209" s="187" t="s">
        <v>92</v>
      </c>
      <c r="C209" s="89" t="s">
        <v>62</v>
      </c>
      <c r="D209" s="91" t="s">
        <v>64</v>
      </c>
      <c r="E209" s="87">
        <v>48</v>
      </c>
      <c r="F209" s="87">
        <v>0.4</v>
      </c>
      <c r="G209" s="87">
        <v>0.4</v>
      </c>
      <c r="H209" s="87">
        <v>9.8000000000000007</v>
      </c>
      <c r="I209" s="87">
        <v>0.06</v>
      </c>
      <c r="J209" s="87">
        <v>0.04</v>
      </c>
      <c r="K209" s="87">
        <v>10</v>
      </c>
      <c r="L209" s="87">
        <v>0</v>
      </c>
      <c r="M209" s="87">
        <v>0.4</v>
      </c>
      <c r="N209" s="87">
        <v>32</v>
      </c>
      <c r="O209" s="87">
        <v>22</v>
      </c>
      <c r="P209" s="87">
        <v>18</v>
      </c>
      <c r="Q209" s="87">
        <v>0</v>
      </c>
      <c r="R209" s="87">
        <v>0</v>
      </c>
      <c r="S209" s="87">
        <v>4.4000000000000004</v>
      </c>
      <c r="T209" s="26"/>
      <c r="U209" s="3"/>
      <c r="V209" s="3"/>
    </row>
    <row r="210" spans="2:22" ht="26.25" x14ac:dyDescent="0.2">
      <c r="B210" s="88"/>
      <c r="C210" s="173" t="s">
        <v>34</v>
      </c>
      <c r="D210" s="178">
        <v>550</v>
      </c>
      <c r="E210" s="93">
        <f>SUM(E206:E209)</f>
        <v>613</v>
      </c>
      <c r="F210" s="93">
        <f t="shared" ref="F210:S210" si="24">SUM(F206:F209)</f>
        <v>11.91</v>
      </c>
      <c r="G210" s="93">
        <f t="shared" si="24"/>
        <v>26.699999999999996</v>
      </c>
      <c r="H210" s="93">
        <f t="shared" si="24"/>
        <v>80.27</v>
      </c>
      <c r="I210" s="93">
        <f t="shared" si="24"/>
        <v>0.155</v>
      </c>
      <c r="J210" s="93">
        <f t="shared" si="24"/>
        <v>0.21000000000000002</v>
      </c>
      <c r="K210" s="93">
        <f t="shared" si="24"/>
        <v>12.45</v>
      </c>
      <c r="L210" s="93">
        <f t="shared" si="24"/>
        <v>0</v>
      </c>
      <c r="M210" s="93">
        <f t="shared" si="24"/>
        <v>1.4900000000000002</v>
      </c>
      <c r="N210" s="93">
        <f t="shared" si="24"/>
        <v>326.32</v>
      </c>
      <c r="O210" s="93">
        <f t="shared" si="24"/>
        <v>370.24</v>
      </c>
      <c r="P210" s="93">
        <f t="shared" si="24"/>
        <v>53.84</v>
      </c>
      <c r="Q210" s="93">
        <f t="shared" si="24"/>
        <v>1.46</v>
      </c>
      <c r="R210" s="93">
        <f t="shared" si="24"/>
        <v>8.9999999999999993E-3</v>
      </c>
      <c r="S210" s="93">
        <f t="shared" si="24"/>
        <v>5.5280000000000005</v>
      </c>
      <c r="T210" s="26"/>
      <c r="U210" s="3"/>
      <c r="V210" s="3"/>
    </row>
    <row r="211" spans="2:22" ht="26.25" x14ac:dyDescent="0.2">
      <c r="B211" s="83"/>
      <c r="C211" s="188" t="s">
        <v>25</v>
      </c>
      <c r="D211" s="85"/>
      <c r="E211" s="93"/>
      <c r="F211" s="93"/>
      <c r="G211" s="93"/>
      <c r="H211" s="93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3"/>
      <c r="T211" s="21">
        <f>SUM(T207:T210)</f>
        <v>0</v>
      </c>
      <c r="U211" s="3"/>
      <c r="V211" s="3"/>
    </row>
    <row r="212" spans="2:22" ht="52.5" x14ac:dyDescent="0.25">
      <c r="B212" s="83">
        <v>47</v>
      </c>
      <c r="C212" s="117" t="s">
        <v>35</v>
      </c>
      <c r="D212" s="85" t="s">
        <v>65</v>
      </c>
      <c r="E212" s="87">
        <v>124</v>
      </c>
      <c r="F212" s="87">
        <v>2.83</v>
      </c>
      <c r="G212" s="87">
        <v>2.86</v>
      </c>
      <c r="H212" s="87">
        <v>21.76</v>
      </c>
      <c r="I212" s="87">
        <v>0.112</v>
      </c>
      <c r="J212" s="87">
        <v>0.1</v>
      </c>
      <c r="K212" s="87">
        <v>2.25</v>
      </c>
      <c r="L212" s="87">
        <v>0</v>
      </c>
      <c r="M212" s="87">
        <v>1.425</v>
      </c>
      <c r="N212" s="87">
        <v>29.2</v>
      </c>
      <c r="O212" s="87">
        <v>67.575000000000003</v>
      </c>
      <c r="P212" s="87">
        <v>17.274999999999999</v>
      </c>
      <c r="Q212" s="87">
        <v>0</v>
      </c>
      <c r="R212" s="87">
        <v>0</v>
      </c>
      <c r="S212" s="87">
        <v>0</v>
      </c>
      <c r="T212" s="23"/>
      <c r="U212" s="3"/>
      <c r="V212" s="3"/>
    </row>
    <row r="213" spans="2:22" ht="26.25" x14ac:dyDescent="0.2">
      <c r="B213" s="96">
        <v>241</v>
      </c>
      <c r="C213" s="117" t="s">
        <v>50</v>
      </c>
      <c r="D213" s="85" t="s">
        <v>63</v>
      </c>
      <c r="E213" s="86">
        <v>214</v>
      </c>
      <c r="F213" s="86">
        <v>4.2699999999999996</v>
      </c>
      <c r="G213" s="86">
        <v>8.08</v>
      </c>
      <c r="H213" s="86">
        <v>31.07</v>
      </c>
      <c r="I213" s="86">
        <v>0.17</v>
      </c>
      <c r="J213" s="86">
        <v>0.1</v>
      </c>
      <c r="K213" s="86">
        <v>21.36</v>
      </c>
      <c r="L213" s="86">
        <v>0</v>
      </c>
      <c r="M213" s="86">
        <v>0.3</v>
      </c>
      <c r="N213" s="86">
        <v>49.988</v>
      </c>
      <c r="O213" s="86">
        <v>104.43</v>
      </c>
      <c r="P213" s="86">
        <v>12.88</v>
      </c>
      <c r="Q213" s="86">
        <v>0</v>
      </c>
      <c r="R213" s="86">
        <v>0</v>
      </c>
      <c r="S213" s="86">
        <v>1.23</v>
      </c>
      <c r="T213" s="26"/>
      <c r="U213" s="3"/>
      <c r="V213" s="3"/>
    </row>
    <row r="214" spans="2:22" ht="26.25" x14ac:dyDescent="0.2">
      <c r="B214" s="195" t="s">
        <v>92</v>
      </c>
      <c r="C214" s="190" t="s">
        <v>99</v>
      </c>
      <c r="D214" s="85" t="s">
        <v>64</v>
      </c>
      <c r="E214" s="87">
        <v>158.6</v>
      </c>
      <c r="F214" s="87">
        <v>16.899999999999999</v>
      </c>
      <c r="G214" s="87">
        <v>2.9</v>
      </c>
      <c r="H214" s="87">
        <v>16.3</v>
      </c>
      <c r="I214" s="87">
        <v>8.1000000000000003E-2</v>
      </c>
      <c r="J214" s="87">
        <v>8.4000000000000005E-2</v>
      </c>
      <c r="K214" s="87">
        <v>7.0000000000000007E-2</v>
      </c>
      <c r="L214" s="87">
        <v>1.7000000000000001E-2</v>
      </c>
      <c r="M214" s="87">
        <v>0.55700000000000005</v>
      </c>
      <c r="N214" s="87">
        <v>19.96</v>
      </c>
      <c r="O214" s="87">
        <v>135.69999999999999</v>
      </c>
      <c r="P214" s="87">
        <v>55.45</v>
      </c>
      <c r="Q214" s="87">
        <v>0.84450000000000003</v>
      </c>
      <c r="R214" s="87">
        <v>5.0000000000000001E-3</v>
      </c>
      <c r="S214" s="87">
        <v>1.34</v>
      </c>
      <c r="T214" s="26"/>
      <c r="U214" s="3"/>
      <c r="V214" s="3"/>
    </row>
    <row r="215" spans="2:22" ht="26.25" x14ac:dyDescent="0.2">
      <c r="B215" s="187" t="s">
        <v>92</v>
      </c>
      <c r="C215" s="90" t="s">
        <v>75</v>
      </c>
      <c r="D215" s="85" t="s">
        <v>64</v>
      </c>
      <c r="E215" s="87">
        <v>97</v>
      </c>
      <c r="F215" s="87">
        <v>1.2</v>
      </c>
      <c r="G215" s="87">
        <v>7</v>
      </c>
      <c r="H215" s="87">
        <v>7.4</v>
      </c>
      <c r="I215" s="87">
        <v>0</v>
      </c>
      <c r="J215" s="87">
        <v>0</v>
      </c>
      <c r="K215" s="87">
        <v>0</v>
      </c>
      <c r="L215" s="87">
        <v>0.2</v>
      </c>
      <c r="M215" s="87">
        <v>1.5860000000000001</v>
      </c>
      <c r="N215" s="87">
        <v>9.1999999999999993</v>
      </c>
      <c r="O215" s="87">
        <v>1.5</v>
      </c>
      <c r="P215" s="87">
        <v>0</v>
      </c>
      <c r="Q215" s="87">
        <v>1.06</v>
      </c>
      <c r="R215" s="87">
        <v>1.2E-2</v>
      </c>
      <c r="S215" s="87">
        <v>0.01</v>
      </c>
      <c r="T215" s="26"/>
      <c r="U215" s="3"/>
      <c r="V215" s="3"/>
    </row>
    <row r="216" spans="2:22" ht="26.25" x14ac:dyDescent="0.2">
      <c r="B216" s="187" t="s">
        <v>92</v>
      </c>
      <c r="C216" s="174" t="s">
        <v>76</v>
      </c>
      <c r="D216" s="85" t="s">
        <v>63</v>
      </c>
      <c r="E216" s="88">
        <v>40</v>
      </c>
      <c r="F216" s="88">
        <v>0.1</v>
      </c>
      <c r="G216" s="88">
        <v>0</v>
      </c>
      <c r="H216" s="88">
        <v>9.5</v>
      </c>
      <c r="I216" s="88">
        <v>0</v>
      </c>
      <c r="J216" s="88">
        <v>0.21</v>
      </c>
      <c r="K216" s="88">
        <v>8</v>
      </c>
      <c r="L216" s="88">
        <v>0</v>
      </c>
      <c r="M216" s="87">
        <v>0</v>
      </c>
      <c r="N216" s="88">
        <v>12</v>
      </c>
      <c r="O216" s="88">
        <v>4</v>
      </c>
      <c r="P216" s="88">
        <v>4</v>
      </c>
      <c r="Q216" s="88">
        <v>0</v>
      </c>
      <c r="R216" s="88">
        <v>0</v>
      </c>
      <c r="S216" s="88">
        <v>0.2</v>
      </c>
      <c r="T216" s="26"/>
      <c r="U216" s="3"/>
      <c r="V216" s="3"/>
    </row>
    <row r="217" spans="2:22" ht="26.25" x14ac:dyDescent="0.2">
      <c r="B217" s="187" t="s">
        <v>92</v>
      </c>
      <c r="C217" s="89" t="s">
        <v>27</v>
      </c>
      <c r="D217" s="85" t="s">
        <v>67</v>
      </c>
      <c r="E217" s="87">
        <v>49</v>
      </c>
      <c r="F217" s="87">
        <v>1.62</v>
      </c>
      <c r="G217" s="87">
        <v>0.2</v>
      </c>
      <c r="H217" s="87">
        <v>9.76</v>
      </c>
      <c r="I217" s="87">
        <v>6.6000000000000003E-2</v>
      </c>
      <c r="J217" s="87">
        <v>3.5999999999999997E-2</v>
      </c>
      <c r="K217" s="87">
        <v>0</v>
      </c>
      <c r="L217" s="87">
        <v>0</v>
      </c>
      <c r="M217" s="87">
        <v>0</v>
      </c>
      <c r="N217" s="87">
        <v>12</v>
      </c>
      <c r="O217" s="87">
        <v>39</v>
      </c>
      <c r="P217" s="87">
        <v>8.4</v>
      </c>
      <c r="Q217" s="87">
        <v>1.1000000000000001</v>
      </c>
      <c r="R217" s="87">
        <v>0</v>
      </c>
      <c r="S217" s="87">
        <v>0.66</v>
      </c>
      <c r="T217" s="43">
        <v>0</v>
      </c>
      <c r="U217" s="3"/>
      <c r="V217" s="3"/>
    </row>
    <row r="218" spans="2:22" ht="26.25" x14ac:dyDescent="0.2">
      <c r="B218" s="187" t="s">
        <v>92</v>
      </c>
      <c r="C218" s="97" t="s">
        <v>87</v>
      </c>
      <c r="D218" s="98" t="s">
        <v>85</v>
      </c>
      <c r="E218" s="87">
        <v>75</v>
      </c>
      <c r="F218" s="87">
        <v>3.9</v>
      </c>
      <c r="G218" s="87">
        <v>0.9</v>
      </c>
      <c r="H218" s="87">
        <v>12</v>
      </c>
      <c r="I218" s="87">
        <v>5.3999999999999999E-2</v>
      </c>
      <c r="J218" s="87">
        <v>1.7999999999999999E-2</v>
      </c>
      <c r="K218" s="87">
        <v>0</v>
      </c>
      <c r="L218" s="87">
        <v>0</v>
      </c>
      <c r="M218" s="87">
        <v>0.27</v>
      </c>
      <c r="N218" s="87">
        <v>10.5</v>
      </c>
      <c r="O218" s="87">
        <v>47.4</v>
      </c>
      <c r="P218" s="87">
        <v>5.0999999999999996</v>
      </c>
      <c r="Q218" s="87">
        <v>0.36</v>
      </c>
      <c r="R218" s="87">
        <v>0</v>
      </c>
      <c r="S218" s="87">
        <v>1.17</v>
      </c>
      <c r="T218" s="26"/>
      <c r="U218" s="3"/>
      <c r="V218" s="3"/>
    </row>
    <row r="219" spans="2:22" ht="25.5" x14ac:dyDescent="0.2">
      <c r="B219" s="93"/>
      <c r="C219" s="173" t="s">
        <v>36</v>
      </c>
      <c r="D219" s="184">
        <v>910</v>
      </c>
      <c r="E219" s="93">
        <f>SUM(E212:E218)</f>
        <v>757.6</v>
      </c>
      <c r="F219" s="93">
        <f t="shared" ref="F219:S219" si="25">SUM(F212:F218)</f>
        <v>30.82</v>
      </c>
      <c r="G219" s="93">
        <f t="shared" si="25"/>
        <v>21.939999999999998</v>
      </c>
      <c r="H219" s="93">
        <f t="shared" si="25"/>
        <v>107.79</v>
      </c>
      <c r="I219" s="93">
        <f t="shared" si="25"/>
        <v>0.48300000000000004</v>
      </c>
      <c r="J219" s="93">
        <f t="shared" si="25"/>
        <v>0.54800000000000004</v>
      </c>
      <c r="K219" s="93">
        <f t="shared" si="25"/>
        <v>31.68</v>
      </c>
      <c r="L219" s="93">
        <f t="shared" si="25"/>
        <v>0.21700000000000003</v>
      </c>
      <c r="M219" s="93">
        <f t="shared" si="25"/>
        <v>4.1379999999999999</v>
      </c>
      <c r="N219" s="93">
        <f t="shared" si="25"/>
        <v>142.84800000000001</v>
      </c>
      <c r="O219" s="93">
        <f t="shared" si="25"/>
        <v>399.60499999999996</v>
      </c>
      <c r="P219" s="93">
        <f t="shared" si="25"/>
        <v>103.105</v>
      </c>
      <c r="Q219" s="93">
        <f t="shared" si="25"/>
        <v>3.3645</v>
      </c>
      <c r="R219" s="93">
        <f t="shared" si="25"/>
        <v>1.7000000000000001E-2</v>
      </c>
      <c r="S219" s="93">
        <f t="shared" si="25"/>
        <v>4.6100000000000003</v>
      </c>
      <c r="T219" s="26"/>
      <c r="U219" s="3"/>
      <c r="V219" s="3"/>
    </row>
    <row r="220" spans="2:22" ht="25.5" x14ac:dyDescent="0.2">
      <c r="B220" s="188"/>
      <c r="C220" s="175" t="s">
        <v>41</v>
      </c>
      <c r="D220" s="178">
        <f>D210+D219</f>
        <v>1460</v>
      </c>
      <c r="E220" s="93">
        <f t="shared" ref="E220:S220" si="26">E210+E219</f>
        <v>1370.6</v>
      </c>
      <c r="F220" s="93">
        <f t="shared" si="26"/>
        <v>42.730000000000004</v>
      </c>
      <c r="G220" s="93">
        <f t="shared" si="26"/>
        <v>48.639999999999993</v>
      </c>
      <c r="H220" s="93">
        <f t="shared" si="26"/>
        <v>188.06</v>
      </c>
      <c r="I220" s="93">
        <f t="shared" si="26"/>
        <v>0.63800000000000001</v>
      </c>
      <c r="J220" s="93">
        <f t="shared" si="26"/>
        <v>0.75800000000000001</v>
      </c>
      <c r="K220" s="93">
        <f t="shared" si="26"/>
        <v>44.129999999999995</v>
      </c>
      <c r="L220" s="93">
        <f t="shared" si="26"/>
        <v>0.21700000000000003</v>
      </c>
      <c r="M220" s="93">
        <f t="shared" si="26"/>
        <v>5.6280000000000001</v>
      </c>
      <c r="N220" s="93">
        <f t="shared" si="26"/>
        <v>469.16800000000001</v>
      </c>
      <c r="O220" s="93">
        <f t="shared" si="26"/>
        <v>769.84500000000003</v>
      </c>
      <c r="P220" s="93">
        <f t="shared" si="26"/>
        <v>156.94499999999999</v>
      </c>
      <c r="Q220" s="93">
        <f t="shared" si="26"/>
        <v>4.8245000000000005</v>
      </c>
      <c r="R220" s="93">
        <f t="shared" si="26"/>
        <v>2.6000000000000002E-2</v>
      </c>
      <c r="S220" s="93">
        <f t="shared" si="26"/>
        <v>10.138000000000002</v>
      </c>
      <c r="T220" s="29"/>
      <c r="U220" s="3"/>
      <c r="V220" s="3"/>
    </row>
    <row r="221" spans="2:22" ht="26.25" x14ac:dyDescent="0.4">
      <c r="B221" s="171"/>
      <c r="C221" s="51"/>
      <c r="D221" s="170"/>
      <c r="E221" s="136"/>
      <c r="F221" s="136"/>
      <c r="G221" s="136"/>
      <c r="H221" s="136"/>
      <c r="I221" s="136"/>
      <c r="J221" s="136"/>
      <c r="K221" s="136"/>
      <c r="L221" s="136"/>
      <c r="M221" s="136"/>
      <c r="N221" s="136"/>
      <c r="O221" s="136"/>
      <c r="P221" s="136"/>
      <c r="Q221" s="136"/>
      <c r="R221" s="136"/>
      <c r="S221" s="136"/>
      <c r="T221" s="29"/>
      <c r="U221" s="9"/>
      <c r="V221" s="9"/>
    </row>
    <row r="222" spans="2:22" ht="26.25" x14ac:dyDescent="0.4">
      <c r="B222" s="172"/>
      <c r="C222" s="137" t="s">
        <v>59</v>
      </c>
      <c r="D222" s="150"/>
      <c r="E222" s="139"/>
      <c r="F222" s="139"/>
      <c r="G222" s="139"/>
      <c r="H222" s="139"/>
      <c r="I222" s="139"/>
      <c r="J222" s="139"/>
      <c r="K222" s="139"/>
      <c r="L222" s="139"/>
      <c r="M222" s="139"/>
      <c r="N222" s="139"/>
      <c r="O222" s="139"/>
      <c r="P222" s="139"/>
      <c r="Q222" s="139"/>
      <c r="R222" s="139"/>
      <c r="S222" s="139"/>
      <c r="T222" s="24"/>
      <c r="U222" s="3"/>
      <c r="V222" s="3"/>
    </row>
    <row r="223" spans="2:22" ht="26.25" x14ac:dyDescent="0.4">
      <c r="B223" s="172"/>
      <c r="C223" s="141"/>
      <c r="D223" s="150"/>
      <c r="E223" s="139"/>
      <c r="F223" s="139"/>
      <c r="G223" s="139"/>
      <c r="H223" s="139"/>
      <c r="I223" s="139"/>
      <c r="J223" s="139"/>
      <c r="K223" s="139"/>
      <c r="L223" s="139"/>
      <c r="M223" s="139"/>
      <c r="N223" s="139"/>
      <c r="O223" s="139"/>
      <c r="P223" s="142"/>
      <c r="Q223" s="142"/>
      <c r="R223" s="142"/>
      <c r="S223" s="143"/>
      <c r="T223" s="24"/>
      <c r="U223" s="3"/>
      <c r="V223" s="3"/>
    </row>
    <row r="224" spans="2:22" ht="25.5" customHeight="1" x14ac:dyDescent="0.25">
      <c r="B224" s="238" t="s">
        <v>1</v>
      </c>
      <c r="C224" s="238" t="s">
        <v>2</v>
      </c>
      <c r="D224" s="236" t="s">
        <v>3</v>
      </c>
      <c r="E224" s="237" t="s">
        <v>4</v>
      </c>
      <c r="F224" s="233" t="s">
        <v>5</v>
      </c>
      <c r="G224" s="234"/>
      <c r="H224" s="235"/>
      <c r="I224" s="233" t="s">
        <v>6</v>
      </c>
      <c r="J224" s="234"/>
      <c r="K224" s="234"/>
      <c r="L224" s="234"/>
      <c r="M224" s="235"/>
      <c r="N224" s="233" t="s">
        <v>7</v>
      </c>
      <c r="O224" s="234"/>
      <c r="P224" s="234"/>
      <c r="Q224" s="234"/>
      <c r="R224" s="234"/>
      <c r="S224" s="235"/>
      <c r="T224" s="23"/>
      <c r="U224" s="3"/>
      <c r="V224" s="3"/>
    </row>
    <row r="225" spans="2:22" ht="25.5" x14ac:dyDescent="0.25">
      <c r="B225" s="221"/>
      <c r="C225" s="221"/>
      <c r="D225" s="224"/>
      <c r="E225" s="239"/>
      <c r="F225" s="78" t="s">
        <v>8</v>
      </c>
      <c r="G225" s="78" t="s">
        <v>9</v>
      </c>
      <c r="H225" s="78" t="s">
        <v>10</v>
      </c>
      <c r="I225" s="78" t="s">
        <v>11</v>
      </c>
      <c r="J225" s="78" t="s">
        <v>12</v>
      </c>
      <c r="K225" s="78" t="s">
        <v>13</v>
      </c>
      <c r="L225" s="78" t="s">
        <v>14</v>
      </c>
      <c r="M225" s="78" t="s">
        <v>15</v>
      </c>
      <c r="N225" s="78" t="s">
        <v>16</v>
      </c>
      <c r="O225" s="78" t="s">
        <v>17</v>
      </c>
      <c r="P225" s="78" t="s">
        <v>18</v>
      </c>
      <c r="Q225" s="78" t="s">
        <v>19</v>
      </c>
      <c r="R225" s="78" t="s">
        <v>20</v>
      </c>
      <c r="S225" s="78" t="s">
        <v>21</v>
      </c>
      <c r="T225" s="23"/>
      <c r="U225" s="3"/>
      <c r="V225" s="3"/>
    </row>
    <row r="226" spans="2:22" ht="26.25" x14ac:dyDescent="0.25">
      <c r="B226" s="114"/>
      <c r="C226" s="115" t="s">
        <v>23</v>
      </c>
      <c r="D226" s="161"/>
      <c r="E226" s="162"/>
      <c r="F226" s="162"/>
      <c r="G226" s="162"/>
      <c r="H226" s="162"/>
      <c r="I226" s="88"/>
      <c r="J226" s="162"/>
      <c r="K226" s="162"/>
      <c r="L226" s="162"/>
      <c r="M226" s="162"/>
      <c r="N226" s="162"/>
      <c r="O226" s="162"/>
      <c r="P226" s="162"/>
      <c r="Q226" s="162"/>
      <c r="R226" s="162"/>
      <c r="S226" s="162"/>
      <c r="T226" s="23"/>
      <c r="U226" s="3"/>
      <c r="V226" s="3"/>
    </row>
    <row r="227" spans="2:22" ht="26.25" x14ac:dyDescent="0.4">
      <c r="B227" s="187" t="s">
        <v>92</v>
      </c>
      <c r="C227" s="84" t="s">
        <v>115</v>
      </c>
      <c r="D227" s="85" t="s">
        <v>64</v>
      </c>
      <c r="E227" s="205">
        <v>339</v>
      </c>
      <c r="F227" s="87">
        <v>19.5</v>
      </c>
      <c r="G227" s="87">
        <v>15</v>
      </c>
      <c r="H227" s="87">
        <v>31.5</v>
      </c>
      <c r="I227" s="87">
        <v>7.4999999999999997E-2</v>
      </c>
      <c r="J227" s="87">
        <v>7.3999999999999996E-2</v>
      </c>
      <c r="K227" s="87">
        <v>0.55500000000000005</v>
      </c>
      <c r="L227" s="87">
        <v>7.4999999999999997E-2</v>
      </c>
      <c r="M227" s="87">
        <v>0</v>
      </c>
      <c r="N227" s="87">
        <v>189</v>
      </c>
      <c r="O227" s="87">
        <v>270</v>
      </c>
      <c r="P227" s="87">
        <v>28.5</v>
      </c>
      <c r="Q227" s="87">
        <v>0.39</v>
      </c>
      <c r="R227" s="87">
        <v>0</v>
      </c>
      <c r="S227" s="87">
        <v>0.85499999999999998</v>
      </c>
      <c r="T227" s="23"/>
      <c r="U227" s="3"/>
      <c r="V227" s="3"/>
    </row>
    <row r="228" spans="2:22" ht="52.5" x14ac:dyDescent="0.25">
      <c r="B228" s="83">
        <v>220</v>
      </c>
      <c r="C228" s="190" t="s">
        <v>110</v>
      </c>
      <c r="D228" s="185" t="s">
        <v>88</v>
      </c>
      <c r="E228" s="87">
        <v>303</v>
      </c>
      <c r="F228" s="87">
        <v>2.31</v>
      </c>
      <c r="G228" s="87">
        <v>3.12</v>
      </c>
      <c r="H228" s="87">
        <v>37.630000000000003</v>
      </c>
      <c r="I228" s="87">
        <v>1.7999999999999999E-2</v>
      </c>
      <c r="J228" s="87">
        <v>0.02</v>
      </c>
      <c r="K228" s="87">
        <v>0.96</v>
      </c>
      <c r="L228" s="87">
        <v>0</v>
      </c>
      <c r="M228" s="87">
        <v>0.61</v>
      </c>
      <c r="N228" s="87">
        <v>149.62</v>
      </c>
      <c r="O228" s="87">
        <v>234.98</v>
      </c>
      <c r="P228" s="87">
        <v>7.82</v>
      </c>
      <c r="Q228" s="87">
        <v>0.12</v>
      </c>
      <c r="R228" s="87">
        <v>0.01</v>
      </c>
      <c r="S228" s="87">
        <v>0.73</v>
      </c>
      <c r="T228" s="25"/>
      <c r="U228" s="3"/>
      <c r="V228" s="3"/>
    </row>
    <row r="229" spans="2:22" ht="26.25" x14ac:dyDescent="0.2">
      <c r="B229" s="83">
        <v>269</v>
      </c>
      <c r="C229" s="90" t="s">
        <v>31</v>
      </c>
      <c r="D229" s="85" t="s">
        <v>63</v>
      </c>
      <c r="E229" s="87">
        <v>154</v>
      </c>
      <c r="F229" s="87">
        <v>3.77</v>
      </c>
      <c r="G229" s="87">
        <v>3.93</v>
      </c>
      <c r="H229" s="87">
        <v>25.92</v>
      </c>
      <c r="I229" s="87">
        <v>0.05</v>
      </c>
      <c r="J229" s="87">
        <v>0.04</v>
      </c>
      <c r="K229" s="87">
        <v>1.58</v>
      </c>
      <c r="L229" s="87">
        <v>0</v>
      </c>
      <c r="M229" s="87">
        <v>0</v>
      </c>
      <c r="N229" s="87">
        <v>152.22</v>
      </c>
      <c r="O229" s="87">
        <v>124.56</v>
      </c>
      <c r="P229" s="87">
        <v>21.34</v>
      </c>
      <c r="Q229" s="87">
        <v>0.4</v>
      </c>
      <c r="R229" s="87">
        <v>8.9999999999999993E-3</v>
      </c>
      <c r="S229" s="87">
        <v>0.47799999999999998</v>
      </c>
      <c r="T229" s="32"/>
      <c r="U229" s="3"/>
      <c r="V229" s="3"/>
    </row>
    <row r="230" spans="2:22" ht="26.25" x14ac:dyDescent="0.2">
      <c r="B230" s="187" t="s">
        <v>92</v>
      </c>
      <c r="C230" s="89" t="s">
        <v>27</v>
      </c>
      <c r="D230" s="197" t="s">
        <v>85</v>
      </c>
      <c r="E230" s="87">
        <f>49*2</f>
        <v>98</v>
      </c>
      <c r="F230" s="87">
        <f>3.24*2</f>
        <v>6.48</v>
      </c>
      <c r="G230" s="87">
        <v>0.8</v>
      </c>
      <c r="H230" s="87">
        <f>19.52*2</f>
        <v>39.04</v>
      </c>
      <c r="I230" s="87">
        <f>0.132*2</f>
        <v>0.26400000000000001</v>
      </c>
      <c r="J230" s="87">
        <f>0.072*2</f>
        <v>0.14399999999999999</v>
      </c>
      <c r="K230" s="87">
        <v>0</v>
      </c>
      <c r="L230" s="87">
        <v>0</v>
      </c>
      <c r="M230" s="87">
        <v>0</v>
      </c>
      <c r="N230" s="87">
        <v>48</v>
      </c>
      <c r="O230" s="87">
        <v>156</v>
      </c>
      <c r="P230" s="87">
        <v>33.6</v>
      </c>
      <c r="Q230" s="87">
        <v>4.4000000000000004</v>
      </c>
      <c r="R230" s="87">
        <v>0</v>
      </c>
      <c r="S230" s="87">
        <v>2.46</v>
      </c>
      <c r="T230" s="37"/>
      <c r="U230" s="3"/>
      <c r="V230" s="3"/>
    </row>
    <row r="231" spans="2:22" ht="26.25" x14ac:dyDescent="0.2">
      <c r="B231" s="187" t="s">
        <v>92</v>
      </c>
      <c r="C231" s="89" t="s">
        <v>62</v>
      </c>
      <c r="D231" s="91" t="s">
        <v>64</v>
      </c>
      <c r="E231" s="87">
        <v>48</v>
      </c>
      <c r="F231" s="87">
        <v>0.4</v>
      </c>
      <c r="G231" s="87">
        <v>0.4</v>
      </c>
      <c r="H231" s="87">
        <v>9.8000000000000007</v>
      </c>
      <c r="I231" s="87">
        <v>0.06</v>
      </c>
      <c r="J231" s="87">
        <v>0.04</v>
      </c>
      <c r="K231" s="87">
        <v>10</v>
      </c>
      <c r="L231" s="87">
        <v>0</v>
      </c>
      <c r="M231" s="87">
        <v>0.4</v>
      </c>
      <c r="N231" s="87">
        <v>32</v>
      </c>
      <c r="O231" s="87">
        <v>22</v>
      </c>
      <c r="P231" s="87">
        <v>18</v>
      </c>
      <c r="Q231" s="87">
        <v>0</v>
      </c>
      <c r="R231" s="87">
        <v>0</v>
      </c>
      <c r="S231" s="87">
        <v>4.4000000000000004</v>
      </c>
      <c r="T231" s="37"/>
      <c r="U231" s="3"/>
      <c r="V231" s="3"/>
    </row>
    <row r="232" spans="2:22" ht="26.25" x14ac:dyDescent="0.2">
      <c r="B232" s="83"/>
      <c r="C232" s="176" t="s">
        <v>34</v>
      </c>
      <c r="D232" s="178">
        <v>640</v>
      </c>
      <c r="E232" s="163">
        <f t="shared" ref="E232:S232" si="27">SUM(E228:E231)</f>
        <v>603</v>
      </c>
      <c r="F232" s="163">
        <f t="shared" si="27"/>
        <v>12.96</v>
      </c>
      <c r="G232" s="163">
        <f t="shared" si="27"/>
        <v>8.25</v>
      </c>
      <c r="H232" s="163">
        <f t="shared" si="27"/>
        <v>112.39</v>
      </c>
      <c r="I232" s="163">
        <f t="shared" si="27"/>
        <v>0.39200000000000002</v>
      </c>
      <c r="J232" s="163">
        <f t="shared" si="27"/>
        <v>0.24399999999999999</v>
      </c>
      <c r="K232" s="163">
        <f t="shared" si="27"/>
        <v>12.54</v>
      </c>
      <c r="L232" s="163">
        <f t="shared" si="27"/>
        <v>0</v>
      </c>
      <c r="M232" s="163">
        <f t="shared" si="27"/>
        <v>1.01</v>
      </c>
      <c r="N232" s="163">
        <f t="shared" si="27"/>
        <v>381.84000000000003</v>
      </c>
      <c r="O232" s="163">
        <f t="shared" si="27"/>
        <v>537.54</v>
      </c>
      <c r="P232" s="163">
        <f t="shared" si="27"/>
        <v>80.760000000000005</v>
      </c>
      <c r="Q232" s="163">
        <f t="shared" si="27"/>
        <v>4.92</v>
      </c>
      <c r="R232" s="163">
        <f t="shared" si="27"/>
        <v>1.9E-2</v>
      </c>
      <c r="S232" s="163">
        <f t="shared" si="27"/>
        <v>8.0680000000000014</v>
      </c>
      <c r="T232" s="37"/>
      <c r="U232" s="3"/>
      <c r="V232" s="3"/>
    </row>
    <row r="233" spans="2:22" ht="26.25" x14ac:dyDescent="0.2">
      <c r="B233" s="83"/>
      <c r="C233" s="94" t="s">
        <v>25</v>
      </c>
      <c r="D233" s="85"/>
      <c r="E233" s="88"/>
      <c r="F233" s="88"/>
      <c r="G233" s="88"/>
      <c r="H233" s="88"/>
      <c r="I233" s="88"/>
      <c r="J233" s="88"/>
      <c r="K233" s="88"/>
      <c r="L233" s="88"/>
      <c r="M233" s="88"/>
      <c r="N233" s="88"/>
      <c r="O233" s="88"/>
      <c r="P233" s="88"/>
      <c r="Q233" s="88"/>
      <c r="R233" s="88"/>
      <c r="S233" s="88"/>
      <c r="T233" s="32"/>
      <c r="U233" s="3"/>
      <c r="V233" s="3"/>
    </row>
    <row r="234" spans="2:22" ht="52.5" x14ac:dyDescent="0.2">
      <c r="B234" s="83">
        <v>67</v>
      </c>
      <c r="C234" s="84" t="s">
        <v>77</v>
      </c>
      <c r="D234" s="185" t="s">
        <v>91</v>
      </c>
      <c r="E234" s="87">
        <v>142</v>
      </c>
      <c r="F234" s="87">
        <v>6.44</v>
      </c>
      <c r="G234" s="87">
        <v>7.47</v>
      </c>
      <c r="H234" s="87">
        <v>14.43</v>
      </c>
      <c r="I234" s="87">
        <v>0.1</v>
      </c>
      <c r="J234" s="87">
        <v>0</v>
      </c>
      <c r="K234" s="87">
        <v>6.75</v>
      </c>
      <c r="L234" s="87">
        <v>0.6</v>
      </c>
      <c r="M234" s="87">
        <v>2.4249999999999998</v>
      </c>
      <c r="N234" s="87">
        <v>63.174999999999997</v>
      </c>
      <c r="O234" s="87">
        <v>105.5</v>
      </c>
      <c r="P234" s="87">
        <v>35.450000000000003</v>
      </c>
      <c r="Q234" s="87">
        <v>0.04</v>
      </c>
      <c r="R234" s="87">
        <v>0</v>
      </c>
      <c r="S234" s="87">
        <v>1.7250000000000001</v>
      </c>
      <c r="T234" s="32"/>
      <c r="U234" s="3"/>
      <c r="V234" s="3"/>
    </row>
    <row r="235" spans="2:22" ht="26.25" x14ac:dyDescent="0.2">
      <c r="B235" s="166">
        <v>227</v>
      </c>
      <c r="C235" s="167" t="s">
        <v>45</v>
      </c>
      <c r="D235" s="168" t="s">
        <v>63</v>
      </c>
      <c r="E235" s="169">
        <v>281</v>
      </c>
      <c r="F235" s="169">
        <v>7.36</v>
      </c>
      <c r="G235" s="169">
        <v>7.06</v>
      </c>
      <c r="H235" s="169">
        <v>47.11</v>
      </c>
      <c r="I235" s="169">
        <v>7.1999999999999995E-2</v>
      </c>
      <c r="J235" s="169">
        <v>0.2</v>
      </c>
      <c r="K235" s="169">
        <v>0.2</v>
      </c>
      <c r="L235" s="169">
        <v>1.03E-2</v>
      </c>
      <c r="M235" s="169">
        <v>0.96</v>
      </c>
      <c r="N235" s="169">
        <v>265.68</v>
      </c>
      <c r="O235" s="169">
        <v>181.87</v>
      </c>
      <c r="P235" s="169">
        <v>18.288</v>
      </c>
      <c r="Q235" s="169">
        <v>1.4</v>
      </c>
      <c r="R235" s="169">
        <v>0.02</v>
      </c>
      <c r="S235" s="169">
        <v>1.1080000000000001</v>
      </c>
      <c r="T235" s="32"/>
      <c r="U235" s="3"/>
      <c r="V235" s="3"/>
    </row>
    <row r="236" spans="2:22" ht="26.25" x14ac:dyDescent="0.2">
      <c r="B236" s="187" t="s">
        <v>92</v>
      </c>
      <c r="C236" s="190" t="s">
        <v>94</v>
      </c>
      <c r="D236" s="85" t="s">
        <v>64</v>
      </c>
      <c r="E236" s="87">
        <v>158.80000000000001</v>
      </c>
      <c r="F236" s="87">
        <v>9.8000000000000007</v>
      </c>
      <c r="G236" s="87">
        <v>9</v>
      </c>
      <c r="H236" s="87">
        <v>10.1</v>
      </c>
      <c r="I236" s="87">
        <v>0.05</v>
      </c>
      <c r="J236" s="87">
        <v>0.1</v>
      </c>
      <c r="K236" s="87">
        <v>7.6</v>
      </c>
      <c r="L236" s="87">
        <v>0.1</v>
      </c>
      <c r="M236" s="87">
        <v>0.6</v>
      </c>
      <c r="N236" s="87">
        <v>27.8</v>
      </c>
      <c r="O236" s="87">
        <v>117.1</v>
      </c>
      <c r="P236" s="87">
        <v>19.7</v>
      </c>
      <c r="Q236" s="87">
        <v>1.5949</v>
      </c>
      <c r="R236" s="87">
        <v>4.5</v>
      </c>
      <c r="S236" s="87">
        <v>1.6</v>
      </c>
      <c r="T236" s="32"/>
      <c r="U236" s="3"/>
      <c r="V236" s="3"/>
    </row>
    <row r="237" spans="2:22" ht="52.5" x14ac:dyDescent="0.2">
      <c r="B237" s="187" t="s">
        <v>92</v>
      </c>
      <c r="C237" s="89" t="s">
        <v>71</v>
      </c>
      <c r="D237" s="98" t="s">
        <v>64</v>
      </c>
      <c r="E237" s="87">
        <v>58</v>
      </c>
      <c r="F237" s="87">
        <v>3.01</v>
      </c>
      <c r="G237" s="87">
        <v>0.48</v>
      </c>
      <c r="H237" s="87">
        <v>7.3</v>
      </c>
      <c r="I237" s="87">
        <v>0.06</v>
      </c>
      <c r="J237" s="87">
        <v>0.06</v>
      </c>
      <c r="K237" s="87">
        <v>1.02</v>
      </c>
      <c r="L237" s="87">
        <v>0.02</v>
      </c>
      <c r="M237" s="87">
        <v>0.8</v>
      </c>
      <c r="N237" s="87">
        <v>11.73</v>
      </c>
      <c r="O237" s="87">
        <v>46</v>
      </c>
      <c r="P237" s="87">
        <v>14.48</v>
      </c>
      <c r="Q237" s="87">
        <v>1.4</v>
      </c>
      <c r="R237" s="87">
        <v>5.0000000000000001E-3</v>
      </c>
      <c r="S237" s="87">
        <v>0.54</v>
      </c>
      <c r="T237" s="32"/>
      <c r="U237" s="3"/>
      <c r="V237" s="3"/>
    </row>
    <row r="238" spans="2:22" ht="46.5" x14ac:dyDescent="0.2">
      <c r="B238" s="96">
        <v>299</v>
      </c>
      <c r="C238" s="89" t="s">
        <v>52</v>
      </c>
      <c r="D238" s="185" t="s">
        <v>90</v>
      </c>
      <c r="E238" s="87">
        <v>60</v>
      </c>
      <c r="F238" s="87">
        <v>0</v>
      </c>
      <c r="G238" s="87">
        <v>0</v>
      </c>
      <c r="H238" s="87">
        <v>15</v>
      </c>
      <c r="I238" s="87">
        <v>0</v>
      </c>
      <c r="J238" s="87">
        <v>0</v>
      </c>
      <c r="K238" s="87">
        <v>0.03</v>
      </c>
      <c r="L238" s="87">
        <v>0</v>
      </c>
      <c r="M238" s="87">
        <v>0</v>
      </c>
      <c r="N238" s="87">
        <v>0</v>
      </c>
      <c r="O238" s="87">
        <v>2.8</v>
      </c>
      <c r="P238" s="87">
        <v>1.4</v>
      </c>
      <c r="Q238" s="87">
        <v>0</v>
      </c>
      <c r="R238" s="87">
        <v>0</v>
      </c>
      <c r="S238" s="87">
        <v>0.28000000000000003</v>
      </c>
      <c r="T238" s="32"/>
      <c r="U238" s="3"/>
      <c r="V238" s="3"/>
    </row>
    <row r="239" spans="2:22" ht="26.25" x14ac:dyDescent="0.2">
      <c r="B239" s="187" t="s">
        <v>92</v>
      </c>
      <c r="C239" s="190" t="s">
        <v>103</v>
      </c>
      <c r="D239" s="204" t="s">
        <v>101</v>
      </c>
      <c r="E239" s="87">
        <v>83.1</v>
      </c>
      <c r="F239" s="87">
        <v>1.5</v>
      </c>
      <c r="G239" s="87">
        <v>5.2</v>
      </c>
      <c r="H239" s="87">
        <v>7.6</v>
      </c>
      <c r="I239" s="87">
        <v>1.2E-2</v>
      </c>
      <c r="J239" s="87">
        <v>6.8000000000000005E-2</v>
      </c>
      <c r="K239" s="87">
        <v>0</v>
      </c>
      <c r="L239" s="87">
        <v>3.3</v>
      </c>
      <c r="M239" s="87">
        <v>0.12</v>
      </c>
      <c r="N239" s="87">
        <v>52.8</v>
      </c>
      <c r="O239" s="87">
        <v>46.3</v>
      </c>
      <c r="P239" s="87">
        <v>10.02</v>
      </c>
      <c r="Q239" s="87">
        <v>0</v>
      </c>
      <c r="R239" s="87">
        <v>0.83</v>
      </c>
      <c r="S239" s="87">
        <v>0.22500000000000001</v>
      </c>
      <c r="T239" s="32"/>
      <c r="U239" s="3"/>
      <c r="V239" s="3"/>
    </row>
    <row r="240" spans="2:22" ht="26.25" x14ac:dyDescent="0.2">
      <c r="B240" s="187" t="s">
        <v>92</v>
      </c>
      <c r="C240" s="89" t="s">
        <v>27</v>
      </c>
      <c r="D240" s="85" t="s">
        <v>67</v>
      </c>
      <c r="E240" s="87">
        <v>49</v>
      </c>
      <c r="F240" s="87">
        <v>1.62</v>
      </c>
      <c r="G240" s="87">
        <v>0.2</v>
      </c>
      <c r="H240" s="87">
        <v>9.76</v>
      </c>
      <c r="I240" s="87">
        <v>6.6000000000000003E-2</v>
      </c>
      <c r="J240" s="87">
        <v>3.5999999999999997E-2</v>
      </c>
      <c r="K240" s="87">
        <v>0</v>
      </c>
      <c r="L240" s="87">
        <v>0</v>
      </c>
      <c r="M240" s="87">
        <v>0</v>
      </c>
      <c r="N240" s="87">
        <v>12</v>
      </c>
      <c r="O240" s="87">
        <v>39</v>
      </c>
      <c r="P240" s="87">
        <v>8.4</v>
      </c>
      <c r="Q240" s="87">
        <v>1.1000000000000001</v>
      </c>
      <c r="R240" s="87">
        <v>0</v>
      </c>
      <c r="S240" s="87">
        <v>0.66</v>
      </c>
      <c r="T240" s="32"/>
      <c r="U240" s="3"/>
      <c r="V240" s="3"/>
    </row>
    <row r="241" spans="2:22" ht="26.25" x14ac:dyDescent="0.2">
      <c r="B241" s="187" t="s">
        <v>92</v>
      </c>
      <c r="C241" s="97" t="s">
        <v>87</v>
      </c>
      <c r="D241" s="98" t="s">
        <v>85</v>
      </c>
      <c r="E241" s="87">
        <v>75</v>
      </c>
      <c r="F241" s="87">
        <v>3.9</v>
      </c>
      <c r="G241" s="87">
        <v>0.9</v>
      </c>
      <c r="H241" s="87">
        <v>12</v>
      </c>
      <c r="I241" s="87">
        <v>5.3999999999999999E-2</v>
      </c>
      <c r="J241" s="87">
        <v>1.7999999999999999E-2</v>
      </c>
      <c r="K241" s="87">
        <v>0</v>
      </c>
      <c r="L241" s="87">
        <v>0</v>
      </c>
      <c r="M241" s="87">
        <v>0.27</v>
      </c>
      <c r="N241" s="87">
        <v>10.5</v>
      </c>
      <c r="O241" s="87">
        <v>47.4</v>
      </c>
      <c r="P241" s="87">
        <v>5.0999999999999996</v>
      </c>
      <c r="Q241" s="87">
        <v>0.36</v>
      </c>
      <c r="R241" s="87">
        <v>0</v>
      </c>
      <c r="S241" s="87">
        <v>1.17</v>
      </c>
      <c r="T241" s="32"/>
      <c r="U241" s="3"/>
      <c r="V241" s="3"/>
    </row>
    <row r="242" spans="2:22" ht="25.5" x14ac:dyDescent="0.2">
      <c r="B242" s="131"/>
      <c r="C242" s="176" t="s">
        <v>36</v>
      </c>
      <c r="D242" s="180">
        <v>925</v>
      </c>
      <c r="E242" s="163">
        <f>SUM(E234:E241)</f>
        <v>906.9</v>
      </c>
      <c r="F242" s="93">
        <f t="shared" ref="F242:S242" si="28">SUM(F234:F241)</f>
        <v>33.630000000000003</v>
      </c>
      <c r="G242" s="93">
        <f t="shared" si="28"/>
        <v>30.31</v>
      </c>
      <c r="H242" s="93">
        <f t="shared" si="28"/>
        <v>123.3</v>
      </c>
      <c r="I242" s="93">
        <f t="shared" si="28"/>
        <v>0.41399999999999998</v>
      </c>
      <c r="J242" s="93">
        <f t="shared" si="28"/>
        <v>0.48200000000000004</v>
      </c>
      <c r="K242" s="93">
        <f t="shared" si="28"/>
        <v>15.6</v>
      </c>
      <c r="L242" s="93">
        <f t="shared" si="28"/>
        <v>4.0302999999999995</v>
      </c>
      <c r="M242" s="93">
        <f t="shared" si="28"/>
        <v>5.1750000000000007</v>
      </c>
      <c r="N242" s="93">
        <f t="shared" si="28"/>
        <v>443.68500000000006</v>
      </c>
      <c r="O242" s="93">
        <f t="shared" si="28"/>
        <v>585.97</v>
      </c>
      <c r="P242" s="93">
        <f t="shared" si="28"/>
        <v>112.83800000000001</v>
      </c>
      <c r="Q242" s="93">
        <f t="shared" si="28"/>
        <v>5.8949000000000007</v>
      </c>
      <c r="R242" s="93">
        <f t="shared" si="28"/>
        <v>5.3549999999999995</v>
      </c>
      <c r="S242" s="93">
        <f t="shared" si="28"/>
        <v>7.3079999999999998</v>
      </c>
      <c r="T242" s="37"/>
      <c r="U242" s="3"/>
      <c r="V242" s="3"/>
    </row>
    <row r="243" spans="2:22" ht="26.25" x14ac:dyDescent="0.2">
      <c r="B243" s="83"/>
      <c r="C243" s="176" t="s">
        <v>41</v>
      </c>
      <c r="D243" s="178">
        <f>D232+D242</f>
        <v>1565</v>
      </c>
      <c r="E243" s="93">
        <f t="shared" ref="E243:U243" si="29">E232+E242</f>
        <v>1509.9</v>
      </c>
      <c r="F243" s="93">
        <f t="shared" si="29"/>
        <v>46.59</v>
      </c>
      <c r="G243" s="93">
        <f t="shared" si="29"/>
        <v>38.56</v>
      </c>
      <c r="H243" s="93">
        <f t="shared" si="29"/>
        <v>235.69</v>
      </c>
      <c r="I243" s="93">
        <f t="shared" si="29"/>
        <v>0.80600000000000005</v>
      </c>
      <c r="J243" s="93">
        <f t="shared" si="29"/>
        <v>0.72599999999999998</v>
      </c>
      <c r="K243" s="93">
        <f t="shared" si="29"/>
        <v>28.14</v>
      </c>
      <c r="L243" s="93">
        <f t="shared" si="29"/>
        <v>4.0302999999999995</v>
      </c>
      <c r="M243" s="93">
        <f t="shared" si="29"/>
        <v>6.1850000000000005</v>
      </c>
      <c r="N243" s="93">
        <f t="shared" si="29"/>
        <v>825.52500000000009</v>
      </c>
      <c r="O243" s="93">
        <f t="shared" si="29"/>
        <v>1123.51</v>
      </c>
      <c r="P243" s="93">
        <f t="shared" si="29"/>
        <v>193.59800000000001</v>
      </c>
      <c r="Q243" s="93">
        <f t="shared" si="29"/>
        <v>10.814900000000002</v>
      </c>
      <c r="R243" s="93">
        <f t="shared" si="29"/>
        <v>5.3739999999999997</v>
      </c>
      <c r="S243" s="93">
        <f t="shared" si="29"/>
        <v>15.376000000000001</v>
      </c>
      <c r="T243" s="44">
        <f t="shared" si="29"/>
        <v>0</v>
      </c>
      <c r="U243" s="44">
        <f t="shared" si="29"/>
        <v>0</v>
      </c>
      <c r="V243" s="3"/>
    </row>
    <row r="244" spans="2:22" x14ac:dyDescent="0.2">
      <c r="B244" s="39"/>
      <c r="C244" s="27"/>
      <c r="D244" s="41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</row>
    <row r="245" spans="2:22" x14ac:dyDescent="0.2">
      <c r="T245" s="40"/>
    </row>
  </sheetData>
  <mergeCells count="90">
    <mergeCell ref="I224:M224"/>
    <mergeCell ref="N224:S224"/>
    <mergeCell ref="B224:B225"/>
    <mergeCell ref="C224:C225"/>
    <mergeCell ref="D224:D225"/>
    <mergeCell ref="E224:E225"/>
    <mergeCell ref="F224:H224"/>
    <mergeCell ref="I179:M179"/>
    <mergeCell ref="N179:S179"/>
    <mergeCell ref="B203:B204"/>
    <mergeCell ref="C203:C204"/>
    <mergeCell ref="D203:D204"/>
    <mergeCell ref="E203:E204"/>
    <mergeCell ref="F203:H203"/>
    <mergeCell ref="I203:M203"/>
    <mergeCell ref="N203:S203"/>
    <mergeCell ref="B179:B180"/>
    <mergeCell ref="C179:C180"/>
    <mergeCell ref="D179:D180"/>
    <mergeCell ref="E179:E180"/>
    <mergeCell ref="F179:H179"/>
    <mergeCell ref="I132:M132"/>
    <mergeCell ref="N132:S132"/>
    <mergeCell ref="B154:B155"/>
    <mergeCell ref="C154:C155"/>
    <mergeCell ref="D154:D155"/>
    <mergeCell ref="E154:E155"/>
    <mergeCell ref="F154:H154"/>
    <mergeCell ref="I154:M154"/>
    <mergeCell ref="N154:S154"/>
    <mergeCell ref="B132:B133"/>
    <mergeCell ref="C132:C133"/>
    <mergeCell ref="D132:D133"/>
    <mergeCell ref="E132:E133"/>
    <mergeCell ref="F132:H132"/>
    <mergeCell ref="I88:M88"/>
    <mergeCell ref="N88:S88"/>
    <mergeCell ref="B110:B111"/>
    <mergeCell ref="C110:C111"/>
    <mergeCell ref="D110:D111"/>
    <mergeCell ref="E110:E111"/>
    <mergeCell ref="F110:H110"/>
    <mergeCell ref="I110:M110"/>
    <mergeCell ref="N110:S110"/>
    <mergeCell ref="B88:B89"/>
    <mergeCell ref="C88:C89"/>
    <mergeCell ref="D88:D89"/>
    <mergeCell ref="E88:E89"/>
    <mergeCell ref="F88:H88"/>
    <mergeCell ref="I42:M42"/>
    <mergeCell ref="N42:S42"/>
    <mergeCell ref="B65:B66"/>
    <mergeCell ref="C65:C66"/>
    <mergeCell ref="D65:D66"/>
    <mergeCell ref="E65:E66"/>
    <mergeCell ref="F65:H65"/>
    <mergeCell ref="I65:M65"/>
    <mergeCell ref="N65:S65"/>
    <mergeCell ref="B42:B43"/>
    <mergeCell ref="C42:C43"/>
    <mergeCell ref="D42:D43"/>
    <mergeCell ref="E42:E43"/>
    <mergeCell ref="F42:H42"/>
    <mergeCell ref="C11:R11"/>
    <mergeCell ref="C13:R13"/>
    <mergeCell ref="C17:D17"/>
    <mergeCell ref="B19:B20"/>
    <mergeCell ref="C19:C20"/>
    <mergeCell ref="D19:D20"/>
    <mergeCell ref="E19:E20"/>
    <mergeCell ref="F19:H19"/>
    <mergeCell ref="I19:M19"/>
    <mergeCell ref="N19:S19"/>
    <mergeCell ref="G12:I12"/>
    <mergeCell ref="O2:S2"/>
    <mergeCell ref="O3:S3"/>
    <mergeCell ref="O4:S4"/>
    <mergeCell ref="O5:S5"/>
    <mergeCell ref="O6:S6"/>
    <mergeCell ref="C6:D6"/>
    <mergeCell ref="G2:I2"/>
    <mergeCell ref="G3:I3"/>
    <mergeCell ref="G4:I4"/>
    <mergeCell ref="G5:I5"/>
    <mergeCell ref="G6:I6"/>
    <mergeCell ref="O7:S7"/>
    <mergeCell ref="E10:L10"/>
    <mergeCell ref="E9:L9"/>
    <mergeCell ref="E8:L8"/>
    <mergeCell ref="C7:D7"/>
  </mergeCells>
  <phoneticPr fontId="1" type="noConversion"/>
  <pageMargins left="0.31496062992125984" right="0.31496062992125984" top="0.15748031496062992" bottom="0.35433070866141736" header="0.31496062992125984" footer="0.19685039370078741"/>
  <pageSetup paperSize="9" scale="48" orientation="landscape" r:id="rId1"/>
  <headerFooter alignWithMargins="0"/>
  <rowBreaks count="2" manualBreakCount="2">
    <brk id="15" max="16383" man="1"/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MoBIL GROUP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</dc:creator>
  <cp:lastModifiedBy>Оржиховская Н. В.</cp:lastModifiedBy>
  <cp:revision/>
  <dcterms:created xsi:type="dcterms:W3CDTF">2011-12-30T01:19:20Z</dcterms:created>
  <dcterms:modified xsi:type="dcterms:W3CDTF">2024-09-02T03:08:06Z</dcterms:modified>
</cp:coreProperties>
</file>