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общая\Оржиховская Н.В\Холмушинская ООШ\Цикличное меню\Цикличное меню школа\"/>
    </mc:Choice>
  </mc:AlternateContent>
  <bookViews>
    <workbookView xWindow="-60" yWindow="-60" windowWidth="15480" windowHeight="11640"/>
  </bookViews>
  <sheets>
    <sheet name="Лист1" sheetId="1" r:id="rId1"/>
  </sheets>
  <definedNames>
    <definedName name="_xlnm._FilterDatabase" localSheetId="0" hidden="1">Лист1!$A$15:$S$49</definedName>
    <definedName name="_xlnm.Print_Area" localSheetId="0">Лист1!$B$2:$U$133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9" i="1" l="1"/>
  <c r="R99" i="1"/>
  <c r="Q99" i="1"/>
  <c r="P99" i="1"/>
  <c r="O99" i="1"/>
  <c r="N99" i="1"/>
  <c r="M99" i="1"/>
  <c r="L99" i="1"/>
  <c r="K99" i="1"/>
  <c r="G99" i="1"/>
  <c r="J98" i="1"/>
  <c r="J99" i="1" s="1"/>
  <c r="I98" i="1"/>
  <c r="I99" i="1" s="1"/>
  <c r="H98" i="1"/>
  <c r="H99" i="1" s="1"/>
  <c r="F98" i="1"/>
  <c r="F99" i="1" s="1"/>
  <c r="E98" i="1"/>
  <c r="E99" i="1" s="1"/>
  <c r="S39" i="1"/>
  <c r="R39" i="1"/>
  <c r="Q39" i="1"/>
  <c r="P39" i="1"/>
  <c r="O39" i="1"/>
  <c r="N39" i="1"/>
  <c r="M39" i="1"/>
  <c r="L39" i="1"/>
  <c r="K39" i="1"/>
  <c r="G39" i="1"/>
  <c r="J38" i="1"/>
  <c r="J39" i="1" s="1"/>
  <c r="I38" i="1"/>
  <c r="I39" i="1" s="1"/>
  <c r="H38" i="1"/>
  <c r="H39" i="1" s="1"/>
  <c r="F38" i="1"/>
  <c r="F39" i="1" s="1"/>
  <c r="E38" i="1"/>
  <c r="E39" i="1" s="1"/>
  <c r="E27" i="1" l="1"/>
  <c r="E136" i="1" l="1"/>
  <c r="E123" i="1" l="1"/>
  <c r="E111" i="1"/>
  <c r="E86" i="1"/>
  <c r="E75" i="1"/>
  <c r="E62" i="1"/>
  <c r="E50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F123" i="1" l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S136" i="1" l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T33" i="1"/>
</calcChain>
</file>

<file path=xl/sharedStrings.xml><?xml version="1.0" encoding="utf-8"?>
<sst xmlns="http://schemas.openxmlformats.org/spreadsheetml/2006/main" count="406" uniqueCount="86">
  <si>
    <t>1 День</t>
  </si>
  <si>
    <t>№ рецептуры и сборника</t>
  </si>
  <si>
    <t>Прием пищи, 
наименование блюда</t>
  </si>
  <si>
    <t>Масса порции</t>
  </si>
  <si>
    <t>Энергетич. ценность (ккал)</t>
  </si>
  <si>
    <t>Пищевые вещества (г)</t>
  </si>
  <si>
    <t>Витамины (мг)</t>
  </si>
  <si>
    <t>Минеральные вещества (мг)</t>
  </si>
  <si>
    <t>Б</t>
  </si>
  <si>
    <t>Ж</t>
  </si>
  <si>
    <t>У</t>
  </si>
  <si>
    <t>В1</t>
  </si>
  <si>
    <t>В2</t>
  </si>
  <si>
    <t>С</t>
  </si>
  <si>
    <t>А</t>
  </si>
  <si>
    <t>Е</t>
  </si>
  <si>
    <t>Са</t>
  </si>
  <si>
    <t>Р</t>
  </si>
  <si>
    <t>Мg</t>
  </si>
  <si>
    <t>Zn</t>
  </si>
  <si>
    <t>I</t>
  </si>
  <si>
    <t>Fe</t>
  </si>
  <si>
    <t>Обед</t>
  </si>
  <si>
    <t xml:space="preserve">Компот из смеси сухофруктов </t>
  </si>
  <si>
    <t>Хлеб пшеничный</t>
  </si>
  <si>
    <t>Итого обед:</t>
  </si>
  <si>
    <t xml:space="preserve"> </t>
  </si>
  <si>
    <t>День: 2</t>
  </si>
  <si>
    <t>Итого обед</t>
  </si>
  <si>
    <t>День: 3</t>
  </si>
  <si>
    <t xml:space="preserve">Рис припущенный </t>
  </si>
  <si>
    <t>День: 4</t>
  </si>
  <si>
    <t>День: 5</t>
  </si>
  <si>
    <t xml:space="preserve">Макароны отварные </t>
  </si>
  <si>
    <t>День: 6</t>
  </si>
  <si>
    <t xml:space="preserve">Каша гречневая рассыпчатая </t>
  </si>
  <si>
    <t xml:space="preserve">Чай с молоком с сахаром </t>
  </si>
  <si>
    <t xml:space="preserve">Пюре картофельное </t>
  </si>
  <si>
    <t>День: 7</t>
  </si>
  <si>
    <t xml:space="preserve">Чай с сахаром </t>
  </si>
  <si>
    <t>Капуста тушеная</t>
  </si>
  <si>
    <t>День: 8</t>
  </si>
  <si>
    <t>Суп картофельный с рыбными консервами</t>
  </si>
  <si>
    <t>День: 9</t>
  </si>
  <si>
    <t>День: 10</t>
  </si>
  <si>
    <t>для учащихся МБОУ "Холмушинская ООШ"</t>
  </si>
  <si>
    <t>200</t>
  </si>
  <si>
    <t>100</t>
  </si>
  <si>
    <t>250</t>
  </si>
  <si>
    <t>20</t>
  </si>
  <si>
    <t>Кисель из ягодного джема</t>
  </si>
  <si>
    <t>Примерное цикличное меню на 10 дней</t>
  </si>
  <si>
    <t xml:space="preserve">Сок </t>
  </si>
  <si>
    <t>Борщ из свежей капусты со сметаной</t>
  </si>
  <si>
    <t>Директор МБОУ "ХолмушинскаяООШ"</t>
  </si>
  <si>
    <t xml:space="preserve">                                             Н.В.Власко</t>
  </si>
  <si>
    <t>Сборник технологических нормативов, рецептурных блюд и кулинарных изделий для школьных образовательных учреждений,школ-интернатов, детских домов и детских оздоровительных учреждений</t>
  </si>
  <si>
    <t>Работа на мясных полуфабрикатах высокой степени готовности.</t>
  </si>
  <si>
    <t>ПЕРМЬ 2008г.</t>
  </si>
  <si>
    <t>Хлеб пшенично- ржаной</t>
  </si>
  <si>
    <t>40</t>
  </si>
  <si>
    <t>Хлеб пшенично-ржаной</t>
  </si>
  <si>
    <t>200 (185/15)</t>
  </si>
  <si>
    <t>250 (240/10)</t>
  </si>
  <si>
    <t>пром.выпуск</t>
  </si>
  <si>
    <t>Тефтели (мясной п/ф)</t>
  </si>
  <si>
    <t>Котлета "Веста" (мясной п/ф)</t>
  </si>
  <si>
    <t>Сыр (порционно)</t>
  </si>
  <si>
    <t>Голубцы "Ленивые" (мясной п/ф)</t>
  </si>
  <si>
    <t>Напиток из шиповника</t>
  </si>
  <si>
    <t>Ёжики "Вкусные" (мясной п/ф)</t>
  </si>
  <si>
    <t>Ромштекс куриный (мясной п/ф)</t>
  </si>
  <si>
    <t>Платное питание</t>
  </si>
  <si>
    <t>560</t>
  </si>
  <si>
    <t>Завтрак</t>
  </si>
  <si>
    <t>Каша молочная "Дружба" с маслом сливочным</t>
  </si>
  <si>
    <t>200 (195/5)</t>
  </si>
  <si>
    <t>Сырники из творога</t>
  </si>
  <si>
    <t>50</t>
  </si>
  <si>
    <t>Масло сливочное (порционно)</t>
  </si>
  <si>
    <t>10</t>
  </si>
  <si>
    <t>Какао с молоком</t>
  </si>
  <si>
    <t>Итого завтрак</t>
  </si>
  <si>
    <t>30</t>
  </si>
  <si>
    <t>Утверждено         " 01 " сентября   2024г.</t>
  </si>
  <si>
    <t>(  2024-2025 учебный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</si>
</sst>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u/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/>
    <xf numFmtId="2" fontId="3" fillId="0" borderId="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0" xfId="0" applyFont="1"/>
    <xf numFmtId="2" fontId="6" fillId="2" borderId="1" xfId="0" applyNumberFormat="1" applyFont="1" applyFill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left" wrapText="1"/>
    </xf>
    <xf numFmtId="2" fontId="8" fillId="0" borderId="0" xfId="0" applyNumberFormat="1" applyFont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2" fontId="8" fillId="0" borderId="0" xfId="0" applyNumberFormat="1" applyFont="1" applyAlignment="1">
      <alignment horizontal="center" wrapText="1"/>
    </xf>
    <xf numFmtId="2" fontId="8" fillId="0" borderId="0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2" fontId="10" fillId="2" borderId="0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Alignment="1">
      <alignment horizont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wrapText="1"/>
    </xf>
    <xf numFmtId="2" fontId="7" fillId="0" borderId="0" xfId="0" applyNumberFormat="1" applyFont="1" applyAlignment="1">
      <alignment horizontal="center"/>
    </xf>
    <xf numFmtId="2" fontId="5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2" fillId="0" borderId="0" xfId="0" applyFont="1" applyAlignment="1"/>
    <xf numFmtId="2" fontId="13" fillId="0" borderId="0" xfId="0" applyNumberFormat="1" applyFont="1" applyAlignment="1"/>
    <xf numFmtId="2" fontId="13" fillId="0" borderId="0" xfId="0" applyNumberFormat="1" applyFont="1" applyAlignment="1">
      <alignment horizontal="left"/>
    </xf>
    <xf numFmtId="2" fontId="12" fillId="0" borderId="0" xfId="0" applyNumberFormat="1" applyFont="1" applyAlignment="1">
      <alignment horizontal="center"/>
    </xf>
    <xf numFmtId="2" fontId="13" fillId="0" borderId="0" xfId="0" applyNumberFormat="1" applyFont="1" applyAlignment="1">
      <alignment wrapText="1"/>
    </xf>
    <xf numFmtId="0" fontId="13" fillId="0" borderId="0" xfId="0" applyFont="1" applyAlignment="1"/>
    <xf numFmtId="2" fontId="12" fillId="0" borderId="0" xfId="0" applyNumberFormat="1" applyFont="1" applyAlignment="1"/>
    <xf numFmtId="2" fontId="12" fillId="0" borderId="0" xfId="0" applyNumberFormat="1" applyFont="1" applyAlignment="1">
      <alignment horizontal="left"/>
    </xf>
    <xf numFmtId="0" fontId="12" fillId="0" borderId="0" xfId="0" applyFont="1" applyBorder="1" applyAlignment="1">
      <alignment wrapText="1"/>
    </xf>
    <xf numFmtId="0" fontId="12" fillId="0" borderId="0" xfId="0" applyFont="1" applyBorder="1"/>
    <xf numFmtId="49" fontId="12" fillId="0" borderId="0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/>
    <xf numFmtId="49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2" fontId="13" fillId="0" borderId="0" xfId="0" applyNumberFormat="1" applyFont="1" applyFill="1" applyAlignment="1">
      <alignment horizontal="center" vertical="center"/>
    </xf>
    <xf numFmtId="0" fontId="12" fillId="0" borderId="0" xfId="0" applyFont="1" applyBorder="1" applyAlignment="1">
      <alignment horizontal="center" wrapText="1"/>
    </xf>
    <xf numFmtId="0" fontId="12" fillId="4" borderId="11" xfId="0" applyFont="1" applyFill="1" applyBorder="1" applyAlignment="1">
      <alignment wrapText="1"/>
    </xf>
    <xf numFmtId="2" fontId="12" fillId="4" borderId="12" xfId="0" applyNumberFormat="1" applyFont="1" applyFill="1" applyBorder="1" applyAlignment="1">
      <alignment horizontal="center"/>
    </xf>
    <xf numFmtId="2" fontId="12" fillId="4" borderId="13" xfId="0" applyNumberFormat="1" applyFont="1" applyFill="1" applyBorder="1" applyAlignment="1">
      <alignment horizontal="center"/>
    </xf>
    <xf numFmtId="0" fontId="12" fillId="4" borderId="14" xfId="0" applyFont="1" applyFill="1" applyBorder="1" applyAlignment="1">
      <alignment wrapText="1"/>
    </xf>
    <xf numFmtId="0" fontId="13" fillId="4" borderId="15" xfId="0" applyFont="1" applyFill="1" applyBorder="1" applyAlignment="1">
      <alignment wrapText="1"/>
    </xf>
    <xf numFmtId="0" fontId="12" fillId="4" borderId="15" xfId="0" applyFont="1" applyFill="1" applyBorder="1" applyAlignment="1">
      <alignment wrapText="1"/>
    </xf>
    <xf numFmtId="2" fontId="12" fillId="4" borderId="15" xfId="0" applyNumberFormat="1" applyFont="1" applyFill="1" applyBorder="1" applyAlignment="1">
      <alignment horizontal="center"/>
    </xf>
    <xf numFmtId="2" fontId="12" fillId="4" borderId="16" xfId="0" applyNumberFormat="1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left" vertical="center" wrapText="1"/>
    </xf>
    <xf numFmtId="2" fontId="12" fillId="2" borderId="5" xfId="0" applyNumberFormat="1" applyFont="1" applyFill="1" applyBorder="1" applyAlignment="1">
      <alignment horizontal="left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8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49" fontId="12" fillId="0" borderId="0" xfId="0" applyNumberFormat="1" applyFont="1" applyBorder="1" applyAlignment="1">
      <alignment horizontal="center" wrapText="1"/>
    </xf>
    <xf numFmtId="2" fontId="13" fillId="2" borderId="0" xfId="0" applyNumberFormat="1" applyFont="1" applyFill="1" applyBorder="1" applyAlignment="1">
      <alignment horizontal="center" wrapText="1"/>
    </xf>
    <xf numFmtId="0" fontId="13" fillId="4" borderId="11" xfId="0" applyFont="1" applyFill="1" applyBorder="1" applyAlignment="1">
      <alignment wrapText="1"/>
    </xf>
    <xf numFmtId="0" fontId="13" fillId="4" borderId="12" xfId="0" applyFont="1" applyFill="1" applyBorder="1" applyAlignment="1">
      <alignment wrapText="1"/>
    </xf>
    <xf numFmtId="49" fontId="12" fillId="4" borderId="12" xfId="0" applyNumberFormat="1" applyFont="1" applyFill="1" applyBorder="1" applyAlignment="1">
      <alignment horizontal="center" wrapText="1"/>
    </xf>
    <xf numFmtId="2" fontId="12" fillId="4" borderId="12" xfId="0" applyNumberFormat="1" applyFont="1" applyFill="1" applyBorder="1" applyAlignment="1">
      <alignment horizontal="center" wrapText="1"/>
    </xf>
    <xf numFmtId="2" fontId="12" fillId="4" borderId="13" xfId="0" applyNumberFormat="1" applyFont="1" applyFill="1" applyBorder="1" applyAlignment="1">
      <alignment horizontal="center" wrapText="1"/>
    </xf>
    <xf numFmtId="49" fontId="12" fillId="4" borderId="15" xfId="0" applyNumberFormat="1" applyFont="1" applyFill="1" applyBorder="1" applyAlignment="1">
      <alignment horizontal="center" wrapText="1"/>
    </xf>
    <xf numFmtId="2" fontId="12" fillId="4" borderId="15" xfId="0" applyNumberFormat="1" applyFont="1" applyFill="1" applyBorder="1" applyAlignment="1">
      <alignment horizontal="center" wrapText="1"/>
    </xf>
    <xf numFmtId="2" fontId="12" fillId="4" borderId="16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vertical="center" wrapText="1"/>
    </xf>
    <xf numFmtId="49" fontId="12" fillId="4" borderId="12" xfId="0" applyNumberFormat="1" applyFont="1" applyFill="1" applyBorder="1" applyAlignment="1">
      <alignment horizontal="center" vertical="center" wrapText="1"/>
    </xf>
    <xf numFmtId="2" fontId="11" fillId="4" borderId="12" xfId="0" applyNumberFormat="1" applyFont="1" applyFill="1" applyBorder="1" applyAlignment="1">
      <alignment horizontal="center"/>
    </xf>
    <xf numFmtId="49" fontId="12" fillId="4" borderId="15" xfId="0" applyNumberFormat="1" applyFont="1" applyFill="1" applyBorder="1" applyAlignment="1">
      <alignment horizontal="center" vertical="center" wrapText="1"/>
    </xf>
    <xf numFmtId="2" fontId="13" fillId="4" borderId="16" xfId="0" applyNumberFormat="1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>
      <alignment wrapText="1"/>
    </xf>
    <xf numFmtId="49" fontId="12" fillId="2" borderId="0" xfId="0" applyNumberFormat="1" applyFont="1" applyFill="1" applyAlignment="1">
      <alignment horizontal="center" wrapText="1"/>
    </xf>
    <xf numFmtId="2" fontId="12" fillId="2" borderId="0" xfId="0" applyNumberFormat="1" applyFont="1" applyFill="1" applyAlignment="1">
      <alignment horizontal="center" wrapText="1"/>
    </xf>
    <xf numFmtId="0" fontId="13" fillId="4" borderId="0" xfId="0" applyFont="1" applyFill="1" applyAlignment="1">
      <alignment wrapText="1"/>
    </xf>
    <xf numFmtId="49" fontId="12" fillId="4" borderId="0" xfId="0" applyNumberFormat="1" applyFont="1" applyFill="1" applyAlignment="1">
      <alignment horizontal="center" wrapText="1"/>
    </xf>
    <xf numFmtId="2" fontId="12" fillId="4" borderId="0" xfId="0" applyNumberFormat="1" applyFont="1" applyFill="1" applyAlignment="1">
      <alignment horizontal="center" wrapText="1"/>
    </xf>
    <xf numFmtId="0" fontId="12" fillId="4" borderId="0" xfId="0" applyFont="1" applyFill="1" applyAlignment="1">
      <alignment wrapText="1"/>
    </xf>
    <xf numFmtId="0" fontId="13" fillId="4" borderId="7" xfId="0" applyFont="1" applyFill="1" applyBorder="1" applyAlignment="1">
      <alignment wrapText="1"/>
    </xf>
    <xf numFmtId="2" fontId="12" fillId="4" borderId="0" xfId="0" applyNumberFormat="1" applyFont="1" applyFill="1" applyBorder="1" applyAlignment="1">
      <alignment horizontal="center" wrapText="1"/>
    </xf>
    <xf numFmtId="2" fontId="13" fillId="4" borderId="0" xfId="0" applyNumberFormat="1" applyFont="1" applyFill="1" applyBorder="1" applyAlignment="1">
      <alignment horizontal="center" wrapText="1"/>
    </xf>
    <xf numFmtId="0" fontId="12" fillId="2" borderId="5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 wrapText="1"/>
    </xf>
    <xf numFmtId="0" fontId="13" fillId="4" borderId="0" xfId="0" applyFont="1" applyFill="1" applyAlignment="1">
      <alignment horizontal="right" wrapText="1"/>
    </xf>
    <xf numFmtId="49" fontId="12" fillId="4" borderId="0" xfId="0" applyNumberFormat="1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wrapText="1"/>
    </xf>
    <xf numFmtId="0" fontId="13" fillId="4" borderId="17" xfId="0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49" fontId="12" fillId="4" borderId="17" xfId="0" applyNumberFormat="1" applyFont="1" applyFill="1" applyBorder="1" applyAlignment="1">
      <alignment horizontal="center" vertical="center" wrapText="1"/>
    </xf>
    <xf numFmtId="2" fontId="12" fillId="4" borderId="17" xfId="0" applyNumberFormat="1" applyFont="1" applyFill="1" applyBorder="1" applyAlignment="1">
      <alignment horizontal="center" wrapText="1"/>
    </xf>
    <xf numFmtId="0" fontId="12" fillId="4" borderId="7" xfId="0" applyFont="1" applyFill="1" applyBorder="1" applyAlignment="1">
      <alignment horizont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2" fontId="12" fillId="4" borderId="7" xfId="0" applyNumberFormat="1" applyFont="1" applyFill="1" applyBorder="1" applyAlignment="1">
      <alignment horizontal="center" wrapText="1"/>
    </xf>
    <xf numFmtId="2" fontId="13" fillId="4" borderId="7" xfId="0" applyNumberFormat="1" applyFont="1" applyFill="1" applyBorder="1" applyAlignment="1">
      <alignment horizont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left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2" fillId="4" borderId="0" xfId="0" applyFont="1" applyFill="1" applyAlignment="1">
      <alignment vertical="center" wrapText="1"/>
    </xf>
    <xf numFmtId="2" fontId="13" fillId="2" borderId="1" xfId="0" applyNumberFormat="1" applyFont="1" applyFill="1" applyBorder="1" applyAlignment="1">
      <alignment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0" fontId="13" fillId="3" borderId="6" xfId="0" applyNumberFormat="1" applyFont="1" applyFill="1" applyBorder="1" applyAlignment="1">
      <alignment horizontal="center" vertical="center" wrapText="1"/>
    </xf>
    <xf numFmtId="1" fontId="13" fillId="3" borderId="6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left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" fontId="13" fillId="3" borderId="5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horizontal="left" wrapText="1"/>
    </xf>
    <xf numFmtId="2" fontId="14" fillId="0" borderId="0" xfId="0" applyNumberFormat="1" applyFont="1" applyAlignment="1">
      <alignment horizontal="left" wrapText="1"/>
    </xf>
    <xf numFmtId="2" fontId="13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2" fontId="12" fillId="0" borderId="0" xfId="0" applyNumberFormat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2" fontId="13" fillId="3" borderId="0" xfId="0" applyNumberFormat="1" applyFont="1" applyFill="1" applyAlignment="1">
      <alignment horizontal="center" vertical="center"/>
    </xf>
    <xf numFmtId="0" fontId="13" fillId="4" borderId="12" xfId="0" applyFont="1" applyFill="1" applyBorder="1" applyAlignment="1">
      <alignment wrapText="1"/>
    </xf>
    <xf numFmtId="0" fontId="12" fillId="4" borderId="12" xfId="0" applyFont="1" applyFill="1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2" fontId="13" fillId="2" borderId="8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wrapText="1"/>
    </xf>
    <xf numFmtId="2" fontId="13" fillId="2" borderId="9" xfId="0" applyNumberFormat="1" applyFont="1" applyFill="1" applyBorder="1" applyAlignment="1">
      <alignment horizontal="center" vertical="center"/>
    </xf>
    <xf numFmtId="2" fontId="13" fillId="2" borderId="7" xfId="0" applyNumberFormat="1" applyFont="1" applyFill="1" applyBorder="1" applyAlignment="1">
      <alignment horizontal="center" vertical="center"/>
    </xf>
    <xf numFmtId="2" fontId="13" fillId="2" borderId="1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 vertical="center"/>
    </xf>
    <xf numFmtId="2" fontId="13" fillId="2" borderId="6" xfId="0" applyNumberFormat="1" applyFont="1" applyFill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136"/>
  <sheetViews>
    <sheetView tabSelected="1" topLeftCell="B1" zoomScale="59" zoomScaleNormal="75" zoomScaleSheetLayoutView="59" workbookViewId="0">
      <selection activeCell="G12" sqref="G12:I12"/>
    </sheetView>
  </sheetViews>
  <sheetFormatPr defaultRowHeight="12.75" x14ac:dyDescent="0.2"/>
  <cols>
    <col min="1" max="1" width="2.140625" hidden="1" customWidth="1"/>
    <col min="2" max="2" width="21.42578125" style="1" customWidth="1"/>
    <col min="3" max="3" width="53.42578125" customWidth="1"/>
    <col min="4" max="4" width="14.140625" style="7" customWidth="1"/>
    <col min="5" max="5" width="16.85546875" style="2" customWidth="1"/>
    <col min="6" max="6" width="12.85546875" style="2" customWidth="1"/>
    <col min="7" max="7" width="12.7109375" style="2" customWidth="1"/>
    <col min="8" max="8" width="13.7109375" style="2" customWidth="1"/>
    <col min="9" max="9" width="12.5703125" style="2" customWidth="1"/>
    <col min="10" max="10" width="12.7109375" style="2" customWidth="1"/>
    <col min="11" max="11" width="14.42578125" style="2" customWidth="1"/>
    <col min="12" max="12" width="14" style="2" customWidth="1"/>
    <col min="13" max="13" width="11.5703125" style="2" customWidth="1"/>
    <col min="14" max="14" width="14.85546875" style="2" customWidth="1"/>
    <col min="15" max="15" width="18.7109375" style="2" customWidth="1"/>
    <col min="16" max="16" width="14" style="2" customWidth="1"/>
    <col min="17" max="17" width="13.28515625" style="2" customWidth="1"/>
    <col min="18" max="18" width="14" style="2" customWidth="1"/>
    <col min="19" max="19" width="13.85546875" style="2" customWidth="1"/>
    <col min="20" max="20" width="1.42578125" style="2" hidden="1" customWidth="1"/>
    <col min="21" max="21" width="0.140625" customWidth="1"/>
    <col min="22" max="24" width="9.140625" customWidth="1"/>
  </cols>
  <sheetData>
    <row r="1" spans="1:34" ht="38.25" customHeight="1" x14ac:dyDescent="0.35">
      <c r="B1" s="33"/>
      <c r="C1" s="34"/>
      <c r="D1" s="35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34" ht="21" customHeight="1" x14ac:dyDescent="0.4">
      <c r="A2" s="3"/>
      <c r="B2" s="37"/>
      <c r="C2" s="38"/>
      <c r="D2" s="39"/>
      <c r="E2" s="40"/>
      <c r="F2" s="40"/>
      <c r="G2" s="158"/>
      <c r="H2" s="158"/>
      <c r="I2" s="158"/>
      <c r="J2" s="41"/>
      <c r="K2" s="42"/>
      <c r="L2" s="43"/>
      <c r="M2" s="43"/>
      <c r="N2" s="43"/>
      <c r="O2" s="156"/>
      <c r="P2" s="156"/>
      <c r="Q2" s="156"/>
      <c r="R2" s="156"/>
      <c r="S2" s="156"/>
      <c r="T2" s="11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21" customHeight="1" x14ac:dyDescent="0.4">
      <c r="A3" s="3"/>
      <c r="B3" s="37"/>
      <c r="C3" s="44"/>
      <c r="D3" s="39"/>
      <c r="E3" s="40"/>
      <c r="F3" s="40"/>
      <c r="G3" s="158"/>
      <c r="H3" s="158"/>
      <c r="I3" s="158"/>
      <c r="J3" s="41"/>
      <c r="K3" s="42"/>
      <c r="L3" s="43"/>
      <c r="M3" s="43"/>
      <c r="N3" s="43"/>
      <c r="O3" s="157" t="s">
        <v>84</v>
      </c>
      <c r="P3" s="157"/>
      <c r="Q3" s="157"/>
      <c r="R3" s="157"/>
      <c r="S3" s="157"/>
      <c r="T3" s="11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21" customHeight="1" x14ac:dyDescent="0.4">
      <c r="A4" s="3"/>
      <c r="B4" s="37"/>
      <c r="C4" s="44"/>
      <c r="D4" s="39"/>
      <c r="E4" s="40"/>
      <c r="F4" s="40"/>
      <c r="G4" s="158"/>
      <c r="H4" s="158"/>
      <c r="I4" s="158"/>
      <c r="J4" s="41"/>
      <c r="K4" s="42"/>
      <c r="L4" s="43"/>
      <c r="M4" s="43"/>
      <c r="N4" s="43"/>
      <c r="O4" s="158" t="s">
        <v>54</v>
      </c>
      <c r="P4" s="158"/>
      <c r="Q4" s="158"/>
      <c r="R4" s="158"/>
      <c r="S4" s="158"/>
      <c r="T4" s="11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21" customHeight="1" x14ac:dyDescent="0.4">
      <c r="A5" s="3"/>
      <c r="B5" s="37"/>
      <c r="C5" s="44"/>
      <c r="D5" s="39"/>
      <c r="E5" s="45"/>
      <c r="F5" s="45"/>
      <c r="G5" s="162"/>
      <c r="H5" s="162"/>
      <c r="I5" s="162"/>
      <c r="J5" s="46"/>
      <c r="K5" s="42"/>
      <c r="L5" s="43"/>
      <c r="M5" s="43"/>
      <c r="N5" s="43"/>
      <c r="O5" s="159" t="s">
        <v>55</v>
      </c>
      <c r="P5" s="159"/>
      <c r="Q5" s="159"/>
      <c r="R5" s="159"/>
      <c r="S5" s="159"/>
      <c r="T5" s="11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21" customHeight="1" x14ac:dyDescent="0.4">
      <c r="A6" s="3"/>
      <c r="B6" s="37"/>
      <c r="C6" s="160"/>
      <c r="D6" s="161"/>
      <c r="E6" s="40"/>
      <c r="F6" s="40"/>
      <c r="G6" s="158"/>
      <c r="H6" s="158"/>
      <c r="I6" s="158"/>
      <c r="J6" s="41"/>
      <c r="K6" s="42"/>
      <c r="L6" s="43"/>
      <c r="M6" s="43"/>
      <c r="N6" s="43"/>
      <c r="O6" s="156"/>
      <c r="P6" s="156"/>
      <c r="Q6" s="156"/>
      <c r="R6" s="156"/>
      <c r="S6" s="156"/>
      <c r="T6" s="11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21" customHeight="1" x14ac:dyDescent="0.4">
      <c r="A7" s="3"/>
      <c r="B7" s="37"/>
      <c r="C7" s="160"/>
      <c r="D7" s="161"/>
      <c r="E7" s="42"/>
      <c r="F7" s="42"/>
      <c r="G7" s="42"/>
      <c r="H7" s="42"/>
      <c r="I7" s="42"/>
      <c r="J7" s="42"/>
      <c r="K7" s="42"/>
      <c r="L7" s="43"/>
      <c r="M7" s="43"/>
      <c r="N7" s="43"/>
      <c r="O7" s="156"/>
      <c r="P7" s="156"/>
      <c r="Q7" s="156"/>
      <c r="R7" s="156"/>
      <c r="S7" s="156"/>
      <c r="T7" s="11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21" customHeight="1" x14ac:dyDescent="0.4">
      <c r="A8" s="3"/>
      <c r="B8" s="47"/>
      <c r="C8" s="48"/>
      <c r="D8" s="49"/>
      <c r="E8" s="165" t="s">
        <v>51</v>
      </c>
      <c r="F8" s="166"/>
      <c r="G8" s="166"/>
      <c r="H8" s="166"/>
      <c r="I8" s="166"/>
      <c r="J8" s="166"/>
      <c r="K8" s="166"/>
      <c r="L8" s="164"/>
      <c r="M8" s="39"/>
      <c r="N8" s="50"/>
      <c r="O8" s="50"/>
      <c r="P8" s="50"/>
      <c r="Q8" s="50"/>
      <c r="R8" s="50"/>
      <c r="S8" s="50"/>
      <c r="T8" s="12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21" customHeight="1" x14ac:dyDescent="0.4">
      <c r="A9" s="3"/>
      <c r="B9" s="37"/>
      <c r="C9" s="51"/>
      <c r="D9" s="52"/>
      <c r="E9" s="165" t="s">
        <v>45</v>
      </c>
      <c r="F9" s="166"/>
      <c r="G9" s="166"/>
      <c r="H9" s="166"/>
      <c r="I9" s="166"/>
      <c r="J9" s="166"/>
      <c r="K9" s="166"/>
      <c r="L9" s="164"/>
      <c r="M9" s="39"/>
      <c r="N9" s="42"/>
      <c r="O9" s="42"/>
      <c r="P9" s="42"/>
      <c r="Q9" s="42"/>
      <c r="R9" s="42"/>
      <c r="S9" s="42"/>
      <c r="T9" s="10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21" customHeight="1" x14ac:dyDescent="0.4">
      <c r="A10" s="3"/>
      <c r="B10" s="47"/>
      <c r="C10" s="47"/>
      <c r="D10" s="49"/>
      <c r="E10" s="163" t="s">
        <v>85</v>
      </c>
      <c r="F10" s="164"/>
      <c r="G10" s="164"/>
      <c r="H10" s="164"/>
      <c r="I10" s="164"/>
      <c r="J10" s="164"/>
      <c r="K10" s="164"/>
      <c r="L10" s="164"/>
      <c r="M10" s="39"/>
      <c r="N10" s="50"/>
      <c r="O10" s="50"/>
      <c r="P10" s="50"/>
      <c r="Q10" s="50"/>
      <c r="R10" s="50"/>
      <c r="S10" s="50"/>
      <c r="T10" s="12"/>
      <c r="U10" s="5"/>
      <c r="V10" s="5"/>
      <c r="W10" s="5"/>
      <c r="X10" s="5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21" customHeight="1" x14ac:dyDescent="0.4">
      <c r="A11" s="3"/>
      <c r="B11" s="47"/>
      <c r="C11" s="167" t="s">
        <v>56</v>
      </c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50"/>
      <c r="T11" s="12"/>
      <c r="U11" s="5"/>
      <c r="V11" s="5"/>
      <c r="W11" s="5"/>
      <c r="X11" s="5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21" customHeight="1" x14ac:dyDescent="0.4">
      <c r="A12" s="3"/>
      <c r="B12" s="47"/>
      <c r="C12" s="47"/>
      <c r="D12" s="49"/>
      <c r="E12" s="53"/>
      <c r="F12" s="54"/>
      <c r="G12" s="181" t="s">
        <v>58</v>
      </c>
      <c r="H12" s="181"/>
      <c r="I12" s="181"/>
      <c r="J12" s="55"/>
      <c r="K12" s="54"/>
      <c r="L12" s="54"/>
      <c r="M12" s="39"/>
      <c r="N12" s="50"/>
      <c r="O12" s="50"/>
      <c r="P12" s="50"/>
      <c r="Q12" s="50"/>
      <c r="R12" s="50"/>
      <c r="S12" s="50"/>
      <c r="T12" s="12"/>
      <c r="U12" s="5"/>
      <c r="V12" s="5"/>
      <c r="W12" s="5"/>
      <c r="X12" s="5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21" customHeight="1" x14ac:dyDescent="0.4">
      <c r="A13" s="3"/>
      <c r="B13" s="47"/>
      <c r="C13" s="168" t="s">
        <v>57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50"/>
      <c r="T13" s="12"/>
      <c r="U13" s="5"/>
      <c r="V13" s="5"/>
      <c r="W13" s="5"/>
      <c r="X13" s="5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21" customHeight="1" x14ac:dyDescent="0.4">
      <c r="A14" s="3"/>
      <c r="B14" s="47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0"/>
      <c r="T14" s="12"/>
      <c r="U14" s="5"/>
      <c r="V14" s="5"/>
      <c r="W14" s="5"/>
      <c r="X14" s="5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26.25" x14ac:dyDescent="0.4">
      <c r="A15" s="4"/>
      <c r="B15" s="38"/>
      <c r="C15" s="38"/>
      <c r="D15" s="131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8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27" thickBot="1" x14ac:dyDescent="0.45">
      <c r="A16" s="4"/>
      <c r="B16" s="47"/>
      <c r="C16" s="47"/>
      <c r="D16" s="49"/>
      <c r="E16" s="53"/>
      <c r="F16" s="54"/>
      <c r="G16" s="169" t="s">
        <v>72</v>
      </c>
      <c r="H16" s="169"/>
      <c r="I16" s="169"/>
      <c r="J16" s="55"/>
      <c r="K16" s="54"/>
      <c r="L16" s="54"/>
      <c r="M16" s="39"/>
      <c r="N16" s="50"/>
      <c r="O16" s="50"/>
      <c r="P16" s="50"/>
      <c r="Q16" s="50"/>
      <c r="R16" s="50"/>
      <c r="S16" s="50"/>
      <c r="T16" s="12"/>
      <c r="U16" s="5"/>
      <c r="V16" s="5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26.25" x14ac:dyDescent="0.4">
      <c r="A17" s="4"/>
      <c r="B17" s="57"/>
      <c r="C17" s="170" t="s">
        <v>0</v>
      </c>
      <c r="D17" s="171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9"/>
      <c r="T17" s="10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ht="27" thickBot="1" x14ac:dyDescent="0.45">
      <c r="A18" s="4"/>
      <c r="B18" s="60"/>
      <c r="C18" s="61"/>
      <c r="D18" s="62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4"/>
      <c r="T18" s="10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ht="25.5" x14ac:dyDescent="0.25">
      <c r="A19" s="4"/>
      <c r="B19" s="172" t="s">
        <v>1</v>
      </c>
      <c r="C19" s="172" t="s">
        <v>2</v>
      </c>
      <c r="D19" s="174" t="s">
        <v>3</v>
      </c>
      <c r="E19" s="176" t="s">
        <v>4</v>
      </c>
      <c r="F19" s="178" t="s">
        <v>5</v>
      </c>
      <c r="G19" s="179"/>
      <c r="H19" s="180"/>
      <c r="I19" s="178" t="s">
        <v>6</v>
      </c>
      <c r="J19" s="179"/>
      <c r="K19" s="179"/>
      <c r="L19" s="179"/>
      <c r="M19" s="180"/>
      <c r="N19" s="178" t="s">
        <v>7</v>
      </c>
      <c r="O19" s="179"/>
      <c r="P19" s="179"/>
      <c r="Q19" s="179"/>
      <c r="R19" s="179"/>
      <c r="S19" s="180"/>
      <c r="T19" s="10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ht="25.5" x14ac:dyDescent="0.25">
      <c r="A20" s="4"/>
      <c r="B20" s="173"/>
      <c r="C20" s="173"/>
      <c r="D20" s="175"/>
      <c r="E20" s="177"/>
      <c r="F20" s="65" t="s">
        <v>8</v>
      </c>
      <c r="G20" s="65" t="s">
        <v>9</v>
      </c>
      <c r="H20" s="65" t="s">
        <v>10</v>
      </c>
      <c r="I20" s="65" t="s">
        <v>11</v>
      </c>
      <c r="J20" s="65" t="s">
        <v>12</v>
      </c>
      <c r="K20" s="65" t="s">
        <v>13</v>
      </c>
      <c r="L20" s="65" t="s">
        <v>14</v>
      </c>
      <c r="M20" s="65" t="s">
        <v>15</v>
      </c>
      <c r="N20" s="65" t="s">
        <v>16</v>
      </c>
      <c r="O20" s="65" t="s">
        <v>17</v>
      </c>
      <c r="P20" s="65" t="s">
        <v>18</v>
      </c>
      <c r="Q20" s="65" t="s">
        <v>19</v>
      </c>
      <c r="R20" s="65" t="s">
        <v>20</v>
      </c>
      <c r="S20" s="65" t="s">
        <v>21</v>
      </c>
      <c r="T20" s="10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ht="26.25" x14ac:dyDescent="0.3">
      <c r="A21" s="4"/>
      <c r="B21" s="66"/>
      <c r="C21" s="77" t="s">
        <v>22</v>
      </c>
      <c r="D21" s="68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9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ht="26.25" x14ac:dyDescent="0.2">
      <c r="A22" s="4"/>
      <c r="B22" s="79">
        <v>235</v>
      </c>
      <c r="C22" s="73" t="s">
        <v>40</v>
      </c>
      <c r="D22" s="68" t="s">
        <v>46</v>
      </c>
      <c r="E22" s="78">
        <v>175</v>
      </c>
      <c r="F22" s="78">
        <v>5.24</v>
      </c>
      <c r="G22" s="78">
        <v>6.46</v>
      </c>
      <c r="H22" s="78">
        <v>26.9</v>
      </c>
      <c r="I22" s="70">
        <v>0.05</v>
      </c>
      <c r="J22" s="70">
        <v>2.5000000000000001E-2</v>
      </c>
      <c r="K22" s="70">
        <v>30.74</v>
      </c>
      <c r="L22" s="70">
        <v>5.1999999999999998E-2</v>
      </c>
      <c r="M22" s="70">
        <v>0.35160000000000002</v>
      </c>
      <c r="N22" s="70">
        <v>105.75</v>
      </c>
      <c r="O22" s="70">
        <v>73.239999999999995</v>
      </c>
      <c r="P22" s="70">
        <v>37.53</v>
      </c>
      <c r="Q22" s="70">
        <v>1.4</v>
      </c>
      <c r="R22" s="70">
        <v>1E-3</v>
      </c>
      <c r="S22" s="70">
        <v>1.49</v>
      </c>
      <c r="T22" s="13"/>
      <c r="U22" s="6"/>
      <c r="V22" s="6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ht="26.25" x14ac:dyDescent="0.2">
      <c r="A23" s="4"/>
      <c r="B23" s="147" t="s">
        <v>64</v>
      </c>
      <c r="C23" s="145" t="s">
        <v>65</v>
      </c>
      <c r="D23" s="68" t="s">
        <v>47</v>
      </c>
      <c r="E23" s="70">
        <v>158.80000000000001</v>
      </c>
      <c r="F23" s="70">
        <v>9.8000000000000007</v>
      </c>
      <c r="G23" s="70">
        <v>9</v>
      </c>
      <c r="H23" s="70">
        <v>10.1</v>
      </c>
      <c r="I23" s="70">
        <v>0.05</v>
      </c>
      <c r="J23" s="70">
        <v>0.1</v>
      </c>
      <c r="K23" s="70">
        <v>7.6</v>
      </c>
      <c r="L23" s="70">
        <v>0.1</v>
      </c>
      <c r="M23" s="70">
        <v>0.6</v>
      </c>
      <c r="N23" s="70">
        <v>27.8</v>
      </c>
      <c r="O23" s="70">
        <v>117.1</v>
      </c>
      <c r="P23" s="70">
        <v>19.7</v>
      </c>
      <c r="Q23" s="70">
        <v>1.5949</v>
      </c>
      <c r="R23" s="70">
        <v>4.0000000000000001E-3</v>
      </c>
      <c r="S23" s="70">
        <v>1.6</v>
      </c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ht="46.5" x14ac:dyDescent="0.2">
      <c r="A24" s="4"/>
      <c r="B24" s="79">
        <v>299</v>
      </c>
      <c r="C24" s="72" t="s">
        <v>39</v>
      </c>
      <c r="D24" s="142" t="s">
        <v>62</v>
      </c>
      <c r="E24" s="70">
        <v>60</v>
      </c>
      <c r="F24" s="70">
        <v>0</v>
      </c>
      <c r="G24" s="70">
        <v>0</v>
      </c>
      <c r="H24" s="70">
        <v>15</v>
      </c>
      <c r="I24" s="70">
        <v>0</v>
      </c>
      <c r="J24" s="70">
        <v>0</v>
      </c>
      <c r="K24" s="70">
        <v>0.03</v>
      </c>
      <c r="L24" s="70">
        <v>0</v>
      </c>
      <c r="M24" s="70">
        <v>0</v>
      </c>
      <c r="N24" s="70">
        <v>0</v>
      </c>
      <c r="O24" s="70">
        <v>2.8</v>
      </c>
      <c r="P24" s="70">
        <v>1.4</v>
      </c>
      <c r="Q24" s="70">
        <v>0</v>
      </c>
      <c r="R24" s="70">
        <v>0</v>
      </c>
      <c r="S24" s="70">
        <v>0.28000000000000003</v>
      </c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ht="26.25" x14ac:dyDescent="0.2">
      <c r="A25" s="4"/>
      <c r="B25" s="143" t="s">
        <v>64</v>
      </c>
      <c r="C25" s="72" t="s">
        <v>24</v>
      </c>
      <c r="D25" s="68" t="s">
        <v>49</v>
      </c>
      <c r="E25" s="70">
        <v>49</v>
      </c>
      <c r="F25" s="70">
        <v>1.62</v>
      </c>
      <c r="G25" s="70">
        <v>0.2</v>
      </c>
      <c r="H25" s="70">
        <v>9.76</v>
      </c>
      <c r="I25" s="70">
        <v>6.6000000000000003E-2</v>
      </c>
      <c r="J25" s="70">
        <v>3.5999999999999997E-2</v>
      </c>
      <c r="K25" s="70">
        <v>0</v>
      </c>
      <c r="L25" s="70">
        <v>0</v>
      </c>
      <c r="M25" s="70">
        <v>0</v>
      </c>
      <c r="N25" s="70">
        <v>12</v>
      </c>
      <c r="O25" s="70">
        <v>39</v>
      </c>
      <c r="P25" s="70">
        <v>8.4</v>
      </c>
      <c r="Q25" s="70">
        <v>1.1000000000000001</v>
      </c>
      <c r="R25" s="70">
        <v>0</v>
      </c>
      <c r="S25" s="70">
        <v>0.66</v>
      </c>
      <c r="T25" s="14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ht="26.25" x14ac:dyDescent="0.2">
      <c r="A26" s="4"/>
      <c r="B26" s="143" t="s">
        <v>64</v>
      </c>
      <c r="C26" s="80" t="s">
        <v>59</v>
      </c>
      <c r="D26" s="81" t="s">
        <v>60</v>
      </c>
      <c r="E26" s="70">
        <v>75</v>
      </c>
      <c r="F26" s="70">
        <v>3.9</v>
      </c>
      <c r="G26" s="70">
        <v>0.9</v>
      </c>
      <c r="H26" s="70">
        <v>12</v>
      </c>
      <c r="I26" s="70">
        <v>5.3999999999999999E-2</v>
      </c>
      <c r="J26" s="70">
        <v>1.7999999999999999E-2</v>
      </c>
      <c r="K26" s="70">
        <v>0</v>
      </c>
      <c r="L26" s="70">
        <v>0</v>
      </c>
      <c r="M26" s="70">
        <v>0.27</v>
      </c>
      <c r="N26" s="70">
        <v>10.5</v>
      </c>
      <c r="O26" s="70">
        <v>47.4</v>
      </c>
      <c r="P26" s="70">
        <v>5.0999999999999996</v>
      </c>
      <c r="Q26" s="70">
        <v>0.36</v>
      </c>
      <c r="R26" s="70">
        <v>0</v>
      </c>
      <c r="S26" s="70">
        <v>1.17</v>
      </c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ht="26.25" x14ac:dyDescent="0.2">
      <c r="A27" s="4"/>
      <c r="B27" s="71"/>
      <c r="C27" s="75" t="s">
        <v>25</v>
      </c>
      <c r="D27" s="137" t="s">
        <v>73</v>
      </c>
      <c r="E27" s="76">
        <f t="shared" ref="E27:S27" si="0">SUM(E22:E26)</f>
        <v>517.79999999999995</v>
      </c>
      <c r="F27" s="76">
        <f t="shared" si="0"/>
        <v>20.56</v>
      </c>
      <c r="G27" s="76">
        <f t="shared" si="0"/>
        <v>16.559999999999999</v>
      </c>
      <c r="H27" s="76">
        <f t="shared" si="0"/>
        <v>73.759999999999991</v>
      </c>
      <c r="I27" s="76">
        <f t="shared" si="0"/>
        <v>0.22</v>
      </c>
      <c r="J27" s="76">
        <f t="shared" si="0"/>
        <v>0.17899999999999999</v>
      </c>
      <c r="K27" s="76">
        <f t="shared" si="0"/>
        <v>38.369999999999997</v>
      </c>
      <c r="L27" s="76">
        <f t="shared" si="0"/>
        <v>0.152</v>
      </c>
      <c r="M27" s="76">
        <f t="shared" si="0"/>
        <v>1.2216</v>
      </c>
      <c r="N27" s="76">
        <f t="shared" si="0"/>
        <v>156.05000000000001</v>
      </c>
      <c r="O27" s="76">
        <f t="shared" si="0"/>
        <v>279.53999999999996</v>
      </c>
      <c r="P27" s="76">
        <f t="shared" si="0"/>
        <v>72.13</v>
      </c>
      <c r="Q27" s="76">
        <f t="shared" si="0"/>
        <v>4.4549000000000003</v>
      </c>
      <c r="R27" s="76">
        <f t="shared" si="0"/>
        <v>5.0000000000000001E-3</v>
      </c>
      <c r="S27" s="76">
        <f t="shared" si="0"/>
        <v>5.2</v>
      </c>
      <c r="T27" s="1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ht="27" thickBot="1" x14ac:dyDescent="0.45">
      <c r="A28" s="4"/>
      <c r="B28" s="82"/>
      <c r="C28" s="83"/>
      <c r="D28" s="84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16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26.25" x14ac:dyDescent="0.4">
      <c r="A29" s="4"/>
      <c r="B29" s="86"/>
      <c r="C29" s="87" t="s">
        <v>27</v>
      </c>
      <c r="D29" s="88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90"/>
      <c r="T29" s="17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ht="27" thickBot="1" x14ac:dyDescent="0.45">
      <c r="A30" s="4"/>
      <c r="B30" s="60"/>
      <c r="C30" s="61"/>
      <c r="D30" s="91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3"/>
      <c r="T30" s="18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ht="25.5" x14ac:dyDescent="0.25">
      <c r="A31" s="4"/>
      <c r="B31" s="172" t="s">
        <v>1</v>
      </c>
      <c r="C31" s="172" t="s">
        <v>2</v>
      </c>
      <c r="D31" s="174" t="s">
        <v>3</v>
      </c>
      <c r="E31" s="176" t="s">
        <v>4</v>
      </c>
      <c r="F31" s="178" t="s">
        <v>5</v>
      </c>
      <c r="G31" s="179"/>
      <c r="H31" s="180"/>
      <c r="I31" s="178" t="s">
        <v>6</v>
      </c>
      <c r="J31" s="179"/>
      <c r="K31" s="179"/>
      <c r="L31" s="179"/>
      <c r="M31" s="180"/>
      <c r="N31" s="178" t="s">
        <v>7</v>
      </c>
      <c r="O31" s="179"/>
      <c r="P31" s="179"/>
      <c r="Q31" s="179"/>
      <c r="R31" s="179"/>
      <c r="S31" s="180"/>
      <c r="T31" s="18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25.5" x14ac:dyDescent="0.25">
      <c r="A32" s="4"/>
      <c r="B32" s="173"/>
      <c r="C32" s="173"/>
      <c r="D32" s="175"/>
      <c r="E32" s="177"/>
      <c r="F32" s="65" t="s">
        <v>8</v>
      </c>
      <c r="G32" s="65" t="s">
        <v>9</v>
      </c>
      <c r="H32" s="65" t="s">
        <v>10</v>
      </c>
      <c r="I32" s="65" t="s">
        <v>11</v>
      </c>
      <c r="J32" s="65" t="s">
        <v>12</v>
      </c>
      <c r="K32" s="65" t="s">
        <v>13</v>
      </c>
      <c r="L32" s="65" t="s">
        <v>14</v>
      </c>
      <c r="M32" s="65" t="s">
        <v>15</v>
      </c>
      <c r="N32" s="65" t="s">
        <v>16</v>
      </c>
      <c r="O32" s="65" t="s">
        <v>17</v>
      </c>
      <c r="P32" s="65" t="s">
        <v>18</v>
      </c>
      <c r="Q32" s="65" t="s">
        <v>19</v>
      </c>
      <c r="R32" s="65" t="s">
        <v>20</v>
      </c>
      <c r="S32" s="65" t="s">
        <v>21</v>
      </c>
      <c r="T32" s="18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26.25" x14ac:dyDescent="0.2">
      <c r="A33" s="4"/>
      <c r="B33" s="150"/>
      <c r="C33" s="149" t="s">
        <v>74</v>
      </c>
      <c r="D33" s="15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15" t="e">
        <f>SUM(#REF!)</f>
        <v>#REF!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52.5" x14ac:dyDescent="0.2">
      <c r="A34" s="4"/>
      <c r="B34" s="66">
        <v>102</v>
      </c>
      <c r="C34" s="72" t="s">
        <v>75</v>
      </c>
      <c r="D34" s="142" t="s">
        <v>76</v>
      </c>
      <c r="E34" s="70">
        <v>241</v>
      </c>
      <c r="F34" s="70">
        <v>6.55</v>
      </c>
      <c r="G34" s="70">
        <v>8.33</v>
      </c>
      <c r="H34" s="70">
        <v>35.090000000000003</v>
      </c>
      <c r="I34" s="70">
        <v>0.16</v>
      </c>
      <c r="J34" s="70">
        <v>0.28999999999999998</v>
      </c>
      <c r="K34" s="70">
        <v>0.39</v>
      </c>
      <c r="L34" s="70">
        <v>2E-3</v>
      </c>
      <c r="M34" s="70">
        <v>0.4</v>
      </c>
      <c r="N34" s="70">
        <v>227.46</v>
      </c>
      <c r="O34" s="70">
        <v>112</v>
      </c>
      <c r="P34" s="70">
        <v>31.22</v>
      </c>
      <c r="Q34" s="70">
        <v>1.6</v>
      </c>
      <c r="R34" s="70">
        <v>2E-3</v>
      </c>
      <c r="S34" s="70">
        <v>0.48</v>
      </c>
      <c r="T34" s="21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26.25" x14ac:dyDescent="0.2">
      <c r="A35" s="4"/>
      <c r="B35" s="152" t="s">
        <v>64</v>
      </c>
      <c r="C35" s="145" t="s">
        <v>77</v>
      </c>
      <c r="D35" s="68" t="s">
        <v>78</v>
      </c>
      <c r="E35" s="70">
        <v>91.5</v>
      </c>
      <c r="F35" s="70">
        <v>9.3000000000000007</v>
      </c>
      <c r="G35" s="70">
        <v>1.8</v>
      </c>
      <c r="H35" s="70">
        <v>9.1</v>
      </c>
      <c r="I35" s="70">
        <v>0.04</v>
      </c>
      <c r="J35" s="70">
        <v>1.2E-2</v>
      </c>
      <c r="K35" s="70">
        <v>1.4999999999999999E-2</v>
      </c>
      <c r="L35" s="70">
        <v>5.0000000000000001E-3</v>
      </c>
      <c r="M35" s="70">
        <v>0.5</v>
      </c>
      <c r="N35" s="70">
        <v>66</v>
      </c>
      <c r="O35" s="70">
        <v>99</v>
      </c>
      <c r="P35" s="70">
        <v>15</v>
      </c>
      <c r="Q35" s="70">
        <v>0</v>
      </c>
      <c r="R35" s="70">
        <v>0</v>
      </c>
      <c r="S35" s="70">
        <v>0.3</v>
      </c>
      <c r="T35" s="20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52.5" x14ac:dyDescent="0.2">
      <c r="A36" s="4"/>
      <c r="B36" s="153">
        <v>365</v>
      </c>
      <c r="C36" s="73" t="s">
        <v>79</v>
      </c>
      <c r="D36" s="68" t="s">
        <v>80</v>
      </c>
      <c r="E36" s="70">
        <v>66</v>
      </c>
      <c r="F36" s="70">
        <v>0.1</v>
      </c>
      <c r="G36" s="70">
        <v>7.2</v>
      </c>
      <c r="H36" s="70">
        <v>0.1</v>
      </c>
      <c r="I36" s="70">
        <v>1E-3</v>
      </c>
      <c r="J36" s="70">
        <v>1.2E-2</v>
      </c>
      <c r="K36" s="70">
        <v>0</v>
      </c>
      <c r="L36" s="70">
        <v>4.4999999999999998E-2</v>
      </c>
      <c r="M36" s="70">
        <v>0.1</v>
      </c>
      <c r="N36" s="70">
        <v>2.4</v>
      </c>
      <c r="O36" s="70">
        <v>3</v>
      </c>
      <c r="P36" s="70">
        <v>0.05</v>
      </c>
      <c r="Q36" s="70">
        <v>1.4999999999999999E-2</v>
      </c>
      <c r="R36" s="70">
        <v>0</v>
      </c>
      <c r="S36" s="70">
        <v>0.02</v>
      </c>
      <c r="T36" s="20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26.25" x14ac:dyDescent="0.2">
      <c r="A37" s="4"/>
      <c r="B37" s="66">
        <v>269</v>
      </c>
      <c r="C37" s="73" t="s">
        <v>81</v>
      </c>
      <c r="D37" s="68" t="s">
        <v>46</v>
      </c>
      <c r="E37" s="70">
        <v>154</v>
      </c>
      <c r="F37" s="70">
        <v>3.77</v>
      </c>
      <c r="G37" s="70">
        <v>3.93</v>
      </c>
      <c r="H37" s="70">
        <v>25.92</v>
      </c>
      <c r="I37" s="70">
        <v>0.05</v>
      </c>
      <c r="J37" s="70">
        <v>0.04</v>
      </c>
      <c r="K37" s="70">
        <v>1.58</v>
      </c>
      <c r="L37" s="70">
        <v>0</v>
      </c>
      <c r="M37" s="70">
        <v>0</v>
      </c>
      <c r="N37" s="70">
        <v>152.22</v>
      </c>
      <c r="O37" s="70">
        <v>124.56</v>
      </c>
      <c r="P37" s="70">
        <v>21.34</v>
      </c>
      <c r="Q37" s="70">
        <v>0.4</v>
      </c>
      <c r="R37" s="70">
        <v>8.9999999999999993E-3</v>
      </c>
      <c r="S37" s="70">
        <v>0.47799999999999998</v>
      </c>
      <c r="T37" s="29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26.25" x14ac:dyDescent="0.2">
      <c r="A38" s="4"/>
      <c r="B38" s="143" t="s">
        <v>64</v>
      </c>
      <c r="C38" s="72" t="s">
        <v>24</v>
      </c>
      <c r="D38" s="154" t="s">
        <v>60</v>
      </c>
      <c r="E38" s="70">
        <f>49*2</f>
        <v>98</v>
      </c>
      <c r="F38" s="70">
        <f>3.24*2</f>
        <v>6.48</v>
      </c>
      <c r="G38" s="70">
        <v>0.8</v>
      </c>
      <c r="H38" s="70">
        <f>19.52*2</f>
        <v>39.04</v>
      </c>
      <c r="I38" s="70">
        <f>0.132*2</f>
        <v>0.26400000000000001</v>
      </c>
      <c r="J38" s="70">
        <f>0.072*2</f>
        <v>0.14399999999999999</v>
      </c>
      <c r="K38" s="70">
        <v>0</v>
      </c>
      <c r="L38" s="70">
        <v>0</v>
      </c>
      <c r="M38" s="70">
        <v>0</v>
      </c>
      <c r="N38" s="70">
        <v>48</v>
      </c>
      <c r="O38" s="70">
        <v>156</v>
      </c>
      <c r="P38" s="70">
        <v>33.6</v>
      </c>
      <c r="Q38" s="70">
        <v>4.4000000000000004</v>
      </c>
      <c r="R38" s="70">
        <v>0</v>
      </c>
      <c r="S38" s="70">
        <v>2.46</v>
      </c>
      <c r="T38" s="20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27" thickBot="1" x14ac:dyDescent="0.25">
      <c r="A39" s="4"/>
      <c r="B39" s="71"/>
      <c r="C39" s="75" t="s">
        <v>82</v>
      </c>
      <c r="D39" s="155">
        <v>500</v>
      </c>
      <c r="E39" s="76">
        <f>SUM(E33:E38)</f>
        <v>650.5</v>
      </c>
      <c r="F39" s="76">
        <f t="shared" ref="F39:S39" si="1">SUM(F33:F38)</f>
        <v>26.200000000000003</v>
      </c>
      <c r="G39" s="76">
        <f t="shared" si="1"/>
        <v>22.060000000000002</v>
      </c>
      <c r="H39" s="76">
        <f t="shared" si="1"/>
        <v>109.25</v>
      </c>
      <c r="I39" s="76">
        <f t="shared" si="1"/>
        <v>0.51500000000000001</v>
      </c>
      <c r="J39" s="76">
        <f t="shared" si="1"/>
        <v>0.498</v>
      </c>
      <c r="K39" s="76">
        <f t="shared" si="1"/>
        <v>1.9850000000000001</v>
      </c>
      <c r="L39" s="76">
        <f t="shared" si="1"/>
        <v>5.1999999999999998E-2</v>
      </c>
      <c r="M39" s="76">
        <f t="shared" si="1"/>
        <v>1</v>
      </c>
      <c r="N39" s="76">
        <f t="shared" si="1"/>
        <v>496.08000000000004</v>
      </c>
      <c r="O39" s="76">
        <f t="shared" si="1"/>
        <v>494.56</v>
      </c>
      <c r="P39" s="76">
        <f t="shared" si="1"/>
        <v>101.21000000000001</v>
      </c>
      <c r="Q39" s="76">
        <f t="shared" si="1"/>
        <v>6.4150000000000009</v>
      </c>
      <c r="R39" s="76">
        <f t="shared" si="1"/>
        <v>1.0999999999999999E-2</v>
      </c>
      <c r="S39" s="76">
        <f t="shared" si="1"/>
        <v>3.738</v>
      </c>
      <c r="T39" s="20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26.25" x14ac:dyDescent="0.4">
      <c r="A40" s="4"/>
      <c r="B40" s="86"/>
      <c r="C40" s="87" t="s">
        <v>29</v>
      </c>
      <c r="D40" s="95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96"/>
      <c r="R40" s="89"/>
      <c r="S40" s="90"/>
      <c r="T40" s="24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27" thickBot="1" x14ac:dyDescent="0.45">
      <c r="A41" s="4"/>
      <c r="B41" s="60"/>
      <c r="C41" s="61"/>
      <c r="D41" s="97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8"/>
      <c r="T41" s="24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25.5" x14ac:dyDescent="0.2">
      <c r="A42" s="4"/>
      <c r="B42" s="172" t="s">
        <v>1</v>
      </c>
      <c r="C42" s="182" t="s">
        <v>2</v>
      </c>
      <c r="D42" s="174" t="s">
        <v>3</v>
      </c>
      <c r="E42" s="176" t="s">
        <v>4</v>
      </c>
      <c r="F42" s="178" t="s">
        <v>5</v>
      </c>
      <c r="G42" s="179"/>
      <c r="H42" s="180"/>
      <c r="I42" s="178" t="s">
        <v>6</v>
      </c>
      <c r="J42" s="179"/>
      <c r="K42" s="179"/>
      <c r="L42" s="179"/>
      <c r="M42" s="180"/>
      <c r="N42" s="178" t="s">
        <v>7</v>
      </c>
      <c r="O42" s="179"/>
      <c r="P42" s="179"/>
      <c r="Q42" s="179"/>
      <c r="R42" s="179"/>
      <c r="S42" s="180"/>
      <c r="T42" s="24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25.5" x14ac:dyDescent="0.2">
      <c r="A43" s="4"/>
      <c r="B43" s="173"/>
      <c r="C43" s="183"/>
      <c r="D43" s="175"/>
      <c r="E43" s="177"/>
      <c r="F43" s="65" t="s">
        <v>8</v>
      </c>
      <c r="G43" s="65" t="s">
        <v>9</v>
      </c>
      <c r="H43" s="65" t="s">
        <v>10</v>
      </c>
      <c r="I43" s="65" t="s">
        <v>11</v>
      </c>
      <c r="J43" s="65" t="s">
        <v>12</v>
      </c>
      <c r="K43" s="65" t="s">
        <v>13</v>
      </c>
      <c r="L43" s="65" t="s">
        <v>14</v>
      </c>
      <c r="M43" s="65" t="s">
        <v>15</v>
      </c>
      <c r="N43" s="65" t="s">
        <v>16</v>
      </c>
      <c r="O43" s="65" t="s">
        <v>17</v>
      </c>
      <c r="P43" s="65" t="s">
        <v>18</v>
      </c>
      <c r="Q43" s="65" t="s">
        <v>19</v>
      </c>
      <c r="R43" s="65" t="s">
        <v>20</v>
      </c>
      <c r="S43" s="65" t="s">
        <v>21</v>
      </c>
      <c r="T43" s="24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26.25" x14ac:dyDescent="0.2">
      <c r="A44" s="4"/>
      <c r="B44" s="66"/>
      <c r="C44" s="99" t="s">
        <v>22</v>
      </c>
      <c r="D44" s="68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24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26.25" x14ac:dyDescent="0.2">
      <c r="A45" s="4"/>
      <c r="B45" s="79">
        <v>225</v>
      </c>
      <c r="C45" s="72" t="s">
        <v>30</v>
      </c>
      <c r="D45" s="100" t="s">
        <v>46</v>
      </c>
      <c r="E45" s="70">
        <v>287</v>
      </c>
      <c r="F45" s="70">
        <v>4.96</v>
      </c>
      <c r="G45" s="70">
        <v>7.26</v>
      </c>
      <c r="H45" s="70">
        <v>50.36</v>
      </c>
      <c r="I45" s="70">
        <v>2.8000000000000001E-2</v>
      </c>
      <c r="J45" s="70">
        <v>1.4999999999999999E-2</v>
      </c>
      <c r="K45" s="70">
        <v>0</v>
      </c>
      <c r="L45" s="70">
        <v>0</v>
      </c>
      <c r="M45" s="70">
        <v>0.32</v>
      </c>
      <c r="N45" s="70">
        <v>2.8980000000000001</v>
      </c>
      <c r="O45" s="70">
        <v>72.72</v>
      </c>
      <c r="P45" s="70">
        <v>22.806000000000001</v>
      </c>
      <c r="Q45" s="70">
        <v>1.24</v>
      </c>
      <c r="R45" s="70">
        <v>0</v>
      </c>
      <c r="S45" s="70">
        <v>0</v>
      </c>
      <c r="T45" s="24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52.5" x14ac:dyDescent="0.2">
      <c r="A46" s="4"/>
      <c r="B46" s="143" t="s">
        <v>64</v>
      </c>
      <c r="C46" s="145" t="s">
        <v>68</v>
      </c>
      <c r="D46" s="68" t="s">
        <v>47</v>
      </c>
      <c r="E46" s="70">
        <v>188.6</v>
      </c>
      <c r="F46" s="70">
        <v>4.2</v>
      </c>
      <c r="G46" s="70">
        <v>11.7</v>
      </c>
      <c r="H46" s="70">
        <v>17</v>
      </c>
      <c r="I46" s="70">
        <v>0.12</v>
      </c>
      <c r="J46" s="70">
        <v>6.5000000000000002E-2</v>
      </c>
      <c r="K46" s="70">
        <v>5.7</v>
      </c>
      <c r="L46" s="70">
        <v>0.17</v>
      </c>
      <c r="M46" s="70">
        <v>0.83599999999999997</v>
      </c>
      <c r="N46" s="70">
        <v>25.75</v>
      </c>
      <c r="O46" s="70">
        <v>70.8</v>
      </c>
      <c r="P46" s="70">
        <v>24.59</v>
      </c>
      <c r="Q46" s="70">
        <v>1.2859</v>
      </c>
      <c r="R46" s="70">
        <v>3.0000000000000001E-3</v>
      </c>
      <c r="S46" s="70">
        <v>1.2450000000000001</v>
      </c>
      <c r="T46" s="24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26.25" x14ac:dyDescent="0.25">
      <c r="A47" s="4"/>
      <c r="B47" s="148">
        <v>289</v>
      </c>
      <c r="C47" s="145" t="s">
        <v>69</v>
      </c>
      <c r="D47" s="74" t="s">
        <v>46</v>
      </c>
      <c r="E47" s="70">
        <v>46.87</v>
      </c>
      <c r="F47" s="70">
        <v>0.68</v>
      </c>
      <c r="G47" s="70">
        <v>0</v>
      </c>
      <c r="H47" s="70">
        <v>21.01</v>
      </c>
      <c r="I47" s="70">
        <v>0</v>
      </c>
      <c r="J47" s="70">
        <v>0.1</v>
      </c>
      <c r="K47" s="70">
        <v>110</v>
      </c>
      <c r="L47" s="70">
        <v>0</v>
      </c>
      <c r="M47" s="70">
        <v>0.8</v>
      </c>
      <c r="N47" s="70">
        <v>14</v>
      </c>
      <c r="O47" s="70">
        <v>2</v>
      </c>
      <c r="P47" s="70">
        <v>4</v>
      </c>
      <c r="Q47" s="70">
        <v>0</v>
      </c>
      <c r="R47" s="70">
        <v>0</v>
      </c>
      <c r="S47" s="70">
        <v>0.6</v>
      </c>
      <c r="T47" s="28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26.25" x14ac:dyDescent="0.25">
      <c r="A48" s="4"/>
      <c r="B48" s="143" t="s">
        <v>64</v>
      </c>
      <c r="C48" s="72" t="s">
        <v>24</v>
      </c>
      <c r="D48" s="68" t="s">
        <v>49</v>
      </c>
      <c r="E48" s="70">
        <v>49</v>
      </c>
      <c r="F48" s="70">
        <v>1.62</v>
      </c>
      <c r="G48" s="70">
        <v>0.2</v>
      </c>
      <c r="H48" s="70">
        <v>9.76</v>
      </c>
      <c r="I48" s="70">
        <v>6.6000000000000003E-2</v>
      </c>
      <c r="J48" s="70">
        <v>3.5999999999999997E-2</v>
      </c>
      <c r="K48" s="70">
        <v>0</v>
      </c>
      <c r="L48" s="70">
        <v>0</v>
      </c>
      <c r="M48" s="70">
        <v>0</v>
      </c>
      <c r="N48" s="70">
        <v>12</v>
      </c>
      <c r="O48" s="70">
        <v>39</v>
      </c>
      <c r="P48" s="70">
        <v>8.4</v>
      </c>
      <c r="Q48" s="70">
        <v>1.1000000000000001</v>
      </c>
      <c r="R48" s="70">
        <v>0</v>
      </c>
      <c r="S48" s="70">
        <v>0.66</v>
      </c>
      <c r="T48" s="17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22" ht="26.25" x14ac:dyDescent="0.25">
      <c r="A49" s="3"/>
      <c r="B49" s="143" t="s">
        <v>64</v>
      </c>
      <c r="C49" s="80" t="s">
        <v>61</v>
      </c>
      <c r="D49" s="81" t="s">
        <v>60</v>
      </c>
      <c r="E49" s="70">
        <v>75</v>
      </c>
      <c r="F49" s="70">
        <v>3.9</v>
      </c>
      <c r="G49" s="70">
        <v>0.9</v>
      </c>
      <c r="H49" s="70">
        <v>12</v>
      </c>
      <c r="I49" s="70">
        <v>5.3999999999999999E-2</v>
      </c>
      <c r="J49" s="70">
        <v>1.7999999999999999E-2</v>
      </c>
      <c r="K49" s="70">
        <v>0</v>
      </c>
      <c r="L49" s="70">
        <v>0</v>
      </c>
      <c r="M49" s="70">
        <v>0.27</v>
      </c>
      <c r="N49" s="70">
        <v>10.5</v>
      </c>
      <c r="O49" s="70">
        <v>47.4</v>
      </c>
      <c r="P49" s="70">
        <v>5.0999999999999996</v>
      </c>
      <c r="Q49" s="70">
        <v>0.36</v>
      </c>
      <c r="R49" s="70">
        <v>0</v>
      </c>
      <c r="S49" s="70">
        <v>1.17</v>
      </c>
      <c r="T49" s="17"/>
      <c r="U49" s="3"/>
      <c r="V49" s="3"/>
    </row>
    <row r="50" spans="1:22" ht="26.25" x14ac:dyDescent="0.2">
      <c r="B50" s="71"/>
      <c r="C50" s="101" t="s">
        <v>28</v>
      </c>
      <c r="D50" s="139">
        <v>970</v>
      </c>
      <c r="E50" s="76">
        <f t="shared" ref="E50:S50" si="2">SUM(E45:E49)</f>
        <v>646.47</v>
      </c>
      <c r="F50" s="76">
        <f t="shared" si="2"/>
        <v>15.360000000000001</v>
      </c>
      <c r="G50" s="76">
        <f t="shared" si="2"/>
        <v>20.059999999999999</v>
      </c>
      <c r="H50" s="76">
        <f t="shared" si="2"/>
        <v>110.13000000000001</v>
      </c>
      <c r="I50" s="76">
        <f t="shared" si="2"/>
        <v>0.26800000000000002</v>
      </c>
      <c r="J50" s="76">
        <f t="shared" si="2"/>
        <v>0.23399999999999999</v>
      </c>
      <c r="K50" s="76">
        <f t="shared" si="2"/>
        <v>115.7</v>
      </c>
      <c r="L50" s="76">
        <f t="shared" si="2"/>
        <v>0.17</v>
      </c>
      <c r="M50" s="76">
        <f t="shared" si="2"/>
        <v>2.226</v>
      </c>
      <c r="N50" s="76">
        <f t="shared" si="2"/>
        <v>65.147999999999996</v>
      </c>
      <c r="O50" s="76">
        <f t="shared" si="2"/>
        <v>231.92</v>
      </c>
      <c r="P50" s="76">
        <f t="shared" si="2"/>
        <v>64.896000000000001</v>
      </c>
      <c r="Q50" s="76">
        <f t="shared" si="2"/>
        <v>3.9859</v>
      </c>
      <c r="R50" s="76">
        <f t="shared" si="2"/>
        <v>3.0000000000000001E-3</v>
      </c>
      <c r="S50" s="76">
        <f t="shared" si="2"/>
        <v>3.6750000000000003</v>
      </c>
      <c r="T50" s="25"/>
      <c r="U50" s="3"/>
      <c r="V50" s="3"/>
    </row>
    <row r="51" spans="1:22" ht="26.25" x14ac:dyDescent="0.4">
      <c r="B51" s="102"/>
      <c r="C51" s="102"/>
      <c r="D51" s="103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24"/>
      <c r="U51" s="3"/>
      <c r="V51" s="3"/>
    </row>
    <row r="52" spans="1:22" ht="26.25" x14ac:dyDescent="0.4">
      <c r="B52" s="105"/>
      <c r="C52" s="105" t="s">
        <v>31</v>
      </c>
      <c r="D52" s="106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24"/>
      <c r="U52" s="3"/>
      <c r="V52" s="3"/>
    </row>
    <row r="53" spans="1:22" ht="26.25" x14ac:dyDescent="0.4">
      <c r="B53" s="108"/>
      <c r="C53" s="109"/>
      <c r="D53" s="106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10"/>
      <c r="Q53" s="110"/>
      <c r="R53" s="110"/>
      <c r="S53" s="111"/>
      <c r="T53" s="24"/>
      <c r="U53" s="3"/>
      <c r="V53" s="3"/>
    </row>
    <row r="54" spans="1:22" ht="25.5" x14ac:dyDescent="0.2">
      <c r="B54" s="173" t="s">
        <v>1</v>
      </c>
      <c r="C54" s="173" t="s">
        <v>2</v>
      </c>
      <c r="D54" s="187" t="s">
        <v>3</v>
      </c>
      <c r="E54" s="188" t="s">
        <v>4</v>
      </c>
      <c r="F54" s="184" t="s">
        <v>5</v>
      </c>
      <c r="G54" s="185"/>
      <c r="H54" s="186"/>
      <c r="I54" s="184" t="s">
        <v>6</v>
      </c>
      <c r="J54" s="185"/>
      <c r="K54" s="185"/>
      <c r="L54" s="185"/>
      <c r="M54" s="186"/>
      <c r="N54" s="184" t="s">
        <v>7</v>
      </c>
      <c r="O54" s="185"/>
      <c r="P54" s="185"/>
      <c r="Q54" s="185"/>
      <c r="R54" s="185"/>
      <c r="S54" s="186"/>
      <c r="T54" s="24"/>
      <c r="U54" s="3"/>
      <c r="V54" s="3"/>
    </row>
    <row r="55" spans="1:22" ht="25.5" x14ac:dyDescent="0.2">
      <c r="B55" s="173"/>
      <c r="C55" s="173"/>
      <c r="D55" s="175"/>
      <c r="E55" s="177"/>
      <c r="F55" s="65" t="s">
        <v>8</v>
      </c>
      <c r="G55" s="65" t="s">
        <v>9</v>
      </c>
      <c r="H55" s="65" t="s">
        <v>10</v>
      </c>
      <c r="I55" s="65" t="s">
        <v>11</v>
      </c>
      <c r="J55" s="65" t="s">
        <v>12</v>
      </c>
      <c r="K55" s="65" t="s">
        <v>13</v>
      </c>
      <c r="L55" s="65" t="s">
        <v>14</v>
      </c>
      <c r="M55" s="65" t="s">
        <v>15</v>
      </c>
      <c r="N55" s="65" t="s">
        <v>16</v>
      </c>
      <c r="O55" s="65" t="s">
        <v>17</v>
      </c>
      <c r="P55" s="65" t="s">
        <v>18</v>
      </c>
      <c r="Q55" s="65" t="s">
        <v>19</v>
      </c>
      <c r="R55" s="65" t="s">
        <v>20</v>
      </c>
      <c r="S55" s="65" t="s">
        <v>21</v>
      </c>
      <c r="T55" s="24"/>
      <c r="U55" s="3"/>
      <c r="V55" s="3"/>
    </row>
    <row r="56" spans="1:22" ht="26.25" x14ac:dyDescent="0.2">
      <c r="B56" s="66"/>
      <c r="C56" s="77" t="s">
        <v>22</v>
      </c>
      <c r="D56" s="68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24"/>
      <c r="U56" s="3"/>
      <c r="V56" s="3"/>
    </row>
    <row r="57" spans="1:22" ht="26.25" x14ac:dyDescent="0.2">
      <c r="B57" s="79">
        <v>241</v>
      </c>
      <c r="C57" s="94" t="s">
        <v>37</v>
      </c>
      <c r="D57" s="68" t="s">
        <v>46</v>
      </c>
      <c r="E57" s="69">
        <v>214</v>
      </c>
      <c r="F57" s="69">
        <v>4.2699999999999996</v>
      </c>
      <c r="G57" s="69">
        <v>8.08</v>
      </c>
      <c r="H57" s="69">
        <v>31.07</v>
      </c>
      <c r="I57" s="69">
        <v>0.17</v>
      </c>
      <c r="J57" s="69">
        <v>0.1</v>
      </c>
      <c r="K57" s="69">
        <v>21.36</v>
      </c>
      <c r="L57" s="69">
        <v>0</v>
      </c>
      <c r="M57" s="69">
        <v>0.3</v>
      </c>
      <c r="N57" s="69">
        <v>49.988</v>
      </c>
      <c r="O57" s="69">
        <v>104.43</v>
      </c>
      <c r="P57" s="69">
        <v>12.88</v>
      </c>
      <c r="Q57" s="69">
        <v>0</v>
      </c>
      <c r="R57" s="69">
        <v>0</v>
      </c>
      <c r="S57" s="69">
        <v>1.23</v>
      </c>
      <c r="T57" s="24"/>
      <c r="U57" s="3"/>
      <c r="V57" s="3"/>
    </row>
    <row r="58" spans="1:22" ht="26.25" x14ac:dyDescent="0.2">
      <c r="B58" s="143" t="s">
        <v>64</v>
      </c>
      <c r="C58" s="145" t="s">
        <v>65</v>
      </c>
      <c r="D58" s="68" t="s">
        <v>47</v>
      </c>
      <c r="E58" s="70">
        <v>158.80000000000001</v>
      </c>
      <c r="F58" s="70">
        <v>9.8000000000000007</v>
      </c>
      <c r="G58" s="70">
        <v>9</v>
      </c>
      <c r="H58" s="70">
        <v>10.1</v>
      </c>
      <c r="I58" s="70">
        <v>0.05</v>
      </c>
      <c r="J58" s="70">
        <v>0.1</v>
      </c>
      <c r="K58" s="70">
        <v>7.6</v>
      </c>
      <c r="L58" s="70">
        <v>0.1</v>
      </c>
      <c r="M58" s="70">
        <v>0.6</v>
      </c>
      <c r="N58" s="70">
        <v>27.8</v>
      </c>
      <c r="O58" s="70">
        <v>117.1</v>
      </c>
      <c r="P58" s="70">
        <v>19.7</v>
      </c>
      <c r="Q58" s="70">
        <v>1.5949</v>
      </c>
      <c r="R58" s="70">
        <v>4.0000000000000001E-3</v>
      </c>
      <c r="S58" s="70">
        <v>1.6</v>
      </c>
      <c r="T58" s="22"/>
      <c r="U58" s="3"/>
      <c r="V58" s="3"/>
    </row>
    <row r="59" spans="1:22" ht="26.25" x14ac:dyDescent="0.25">
      <c r="B59" s="79">
        <v>295</v>
      </c>
      <c r="C59" s="145" t="s">
        <v>36</v>
      </c>
      <c r="D59" s="68" t="s">
        <v>46</v>
      </c>
      <c r="E59" s="70">
        <v>67</v>
      </c>
      <c r="F59" s="70">
        <v>1.05</v>
      </c>
      <c r="G59" s="70">
        <v>1.2</v>
      </c>
      <c r="H59" s="70">
        <v>13.04</v>
      </c>
      <c r="I59" s="70">
        <v>0.04</v>
      </c>
      <c r="J59" s="70">
        <v>0.03</v>
      </c>
      <c r="K59" s="70">
        <v>1.33</v>
      </c>
      <c r="L59" s="70">
        <v>0</v>
      </c>
      <c r="M59" s="70">
        <v>0.1</v>
      </c>
      <c r="N59" s="70">
        <v>126.6</v>
      </c>
      <c r="O59" s="70">
        <v>92.8</v>
      </c>
      <c r="P59" s="70">
        <v>15.4</v>
      </c>
      <c r="Q59" s="70">
        <v>2.0299999999999998</v>
      </c>
      <c r="R59" s="70">
        <v>0</v>
      </c>
      <c r="S59" s="70">
        <v>0.41</v>
      </c>
      <c r="T59" s="18"/>
      <c r="U59" s="3"/>
      <c r="V59" s="3"/>
    </row>
    <row r="60" spans="1:22" ht="26.25" x14ac:dyDescent="0.25">
      <c r="B60" s="143" t="s">
        <v>64</v>
      </c>
      <c r="C60" s="72" t="s">
        <v>24</v>
      </c>
      <c r="D60" s="68" t="s">
        <v>49</v>
      </c>
      <c r="E60" s="70">
        <v>49</v>
      </c>
      <c r="F60" s="70">
        <v>1.62</v>
      </c>
      <c r="G60" s="70">
        <v>0.2</v>
      </c>
      <c r="H60" s="70">
        <v>9.76</v>
      </c>
      <c r="I60" s="70">
        <v>6.6000000000000003E-2</v>
      </c>
      <c r="J60" s="70">
        <v>3.5999999999999997E-2</v>
      </c>
      <c r="K60" s="70">
        <v>0</v>
      </c>
      <c r="L60" s="70">
        <v>0</v>
      </c>
      <c r="M60" s="70">
        <v>0</v>
      </c>
      <c r="N60" s="70">
        <v>12</v>
      </c>
      <c r="O60" s="70">
        <v>39</v>
      </c>
      <c r="P60" s="70">
        <v>8.4</v>
      </c>
      <c r="Q60" s="70">
        <v>1.1000000000000001</v>
      </c>
      <c r="R60" s="70">
        <v>0</v>
      </c>
      <c r="S60" s="70">
        <v>0.66</v>
      </c>
      <c r="T60" s="17"/>
      <c r="U60" s="3"/>
      <c r="V60" s="3"/>
    </row>
    <row r="61" spans="1:22" ht="26.25" x14ac:dyDescent="0.25">
      <c r="B61" s="143" t="s">
        <v>64</v>
      </c>
      <c r="C61" s="80" t="s">
        <v>61</v>
      </c>
      <c r="D61" s="81" t="s">
        <v>60</v>
      </c>
      <c r="E61" s="70">
        <v>75</v>
      </c>
      <c r="F61" s="70">
        <v>3.9</v>
      </c>
      <c r="G61" s="70">
        <v>0.9</v>
      </c>
      <c r="H61" s="70">
        <v>12</v>
      </c>
      <c r="I61" s="70">
        <v>5.3999999999999999E-2</v>
      </c>
      <c r="J61" s="70">
        <v>1.7999999999999999E-2</v>
      </c>
      <c r="K61" s="70">
        <v>0</v>
      </c>
      <c r="L61" s="70">
        <v>0</v>
      </c>
      <c r="M61" s="70">
        <v>0.27</v>
      </c>
      <c r="N61" s="70">
        <v>10.5</v>
      </c>
      <c r="O61" s="70">
        <v>47.4</v>
      </c>
      <c r="P61" s="70">
        <v>5.0999999999999996</v>
      </c>
      <c r="Q61" s="70">
        <v>0.36</v>
      </c>
      <c r="R61" s="70">
        <v>0</v>
      </c>
      <c r="S61" s="70">
        <v>1.17</v>
      </c>
      <c r="T61" s="17"/>
      <c r="U61" s="3"/>
      <c r="V61" s="3"/>
    </row>
    <row r="62" spans="1:22" ht="26.25" x14ac:dyDescent="0.2">
      <c r="B62" s="112"/>
      <c r="C62" s="75" t="s">
        <v>28</v>
      </c>
      <c r="D62" s="139">
        <v>560</v>
      </c>
      <c r="E62" s="76">
        <f t="shared" ref="E62:S62" si="3">SUM(E57:E61)</f>
        <v>563.79999999999995</v>
      </c>
      <c r="F62" s="76">
        <f t="shared" si="3"/>
        <v>20.64</v>
      </c>
      <c r="G62" s="76">
        <f t="shared" si="3"/>
        <v>19.379999999999995</v>
      </c>
      <c r="H62" s="76">
        <f t="shared" si="3"/>
        <v>75.97</v>
      </c>
      <c r="I62" s="76">
        <f t="shared" si="3"/>
        <v>0.38</v>
      </c>
      <c r="J62" s="76">
        <f t="shared" si="3"/>
        <v>0.28400000000000003</v>
      </c>
      <c r="K62" s="76">
        <f t="shared" si="3"/>
        <v>30.29</v>
      </c>
      <c r="L62" s="76">
        <f t="shared" si="3"/>
        <v>0.1</v>
      </c>
      <c r="M62" s="76">
        <f t="shared" si="3"/>
        <v>1.27</v>
      </c>
      <c r="N62" s="76">
        <f t="shared" si="3"/>
        <v>226.88799999999998</v>
      </c>
      <c r="O62" s="76">
        <f t="shared" si="3"/>
        <v>400.72999999999996</v>
      </c>
      <c r="P62" s="76">
        <f t="shared" si="3"/>
        <v>61.48</v>
      </c>
      <c r="Q62" s="76">
        <f t="shared" si="3"/>
        <v>5.0849000000000002</v>
      </c>
      <c r="R62" s="76">
        <f t="shared" si="3"/>
        <v>4.0000000000000001E-3</v>
      </c>
      <c r="S62" s="76">
        <f t="shared" si="3"/>
        <v>5.07</v>
      </c>
      <c r="T62" s="25"/>
      <c r="U62" s="3"/>
      <c r="V62" s="3"/>
    </row>
    <row r="63" spans="1:22" ht="26.25" x14ac:dyDescent="0.4">
      <c r="B63" s="56"/>
      <c r="C63" s="83"/>
      <c r="D63" s="113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27"/>
      <c r="U63" s="3"/>
      <c r="V63" s="3"/>
    </row>
    <row r="64" spans="1:22" ht="26.25" x14ac:dyDescent="0.4">
      <c r="B64" s="114"/>
      <c r="C64" s="105" t="s">
        <v>32</v>
      </c>
      <c r="D64" s="115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24"/>
      <c r="U64" s="3"/>
      <c r="V64" s="3"/>
    </row>
    <row r="65" spans="2:22" ht="26.25" x14ac:dyDescent="0.4">
      <c r="B65" s="116"/>
      <c r="C65" s="109"/>
      <c r="D65" s="115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10"/>
      <c r="Q65" s="110"/>
      <c r="R65" s="110"/>
      <c r="S65" s="111"/>
      <c r="T65" s="24"/>
      <c r="U65" s="3"/>
      <c r="V65" s="3"/>
    </row>
    <row r="66" spans="2:22" ht="25.5" x14ac:dyDescent="0.2">
      <c r="B66" s="173" t="s">
        <v>1</v>
      </c>
      <c r="C66" s="173" t="s">
        <v>2</v>
      </c>
      <c r="D66" s="187" t="s">
        <v>3</v>
      </c>
      <c r="E66" s="188" t="s">
        <v>4</v>
      </c>
      <c r="F66" s="184" t="s">
        <v>5</v>
      </c>
      <c r="G66" s="185"/>
      <c r="H66" s="186"/>
      <c r="I66" s="184" t="s">
        <v>6</v>
      </c>
      <c r="J66" s="185"/>
      <c r="K66" s="185"/>
      <c r="L66" s="185"/>
      <c r="M66" s="186"/>
      <c r="N66" s="184" t="s">
        <v>7</v>
      </c>
      <c r="O66" s="185"/>
      <c r="P66" s="185"/>
      <c r="Q66" s="185"/>
      <c r="R66" s="185"/>
      <c r="S66" s="186"/>
      <c r="T66" s="24"/>
      <c r="U66" s="3"/>
      <c r="V66" s="3"/>
    </row>
    <row r="67" spans="2:22" ht="25.5" x14ac:dyDescent="0.2">
      <c r="B67" s="173"/>
      <c r="C67" s="173"/>
      <c r="D67" s="175"/>
      <c r="E67" s="177"/>
      <c r="F67" s="65" t="s">
        <v>8</v>
      </c>
      <c r="G67" s="65" t="s">
        <v>9</v>
      </c>
      <c r="H67" s="65" t="s">
        <v>10</v>
      </c>
      <c r="I67" s="65" t="s">
        <v>11</v>
      </c>
      <c r="J67" s="65" t="s">
        <v>12</v>
      </c>
      <c r="K67" s="65" t="s">
        <v>13</v>
      </c>
      <c r="L67" s="65" t="s">
        <v>14</v>
      </c>
      <c r="M67" s="65" t="s">
        <v>15</v>
      </c>
      <c r="N67" s="65" t="s">
        <v>16</v>
      </c>
      <c r="O67" s="65" t="s">
        <v>17</v>
      </c>
      <c r="P67" s="65" t="s">
        <v>18</v>
      </c>
      <c r="Q67" s="65" t="s">
        <v>19</v>
      </c>
      <c r="R67" s="65" t="s">
        <v>20</v>
      </c>
      <c r="S67" s="65" t="s">
        <v>21</v>
      </c>
      <c r="T67" s="24"/>
      <c r="U67" s="3"/>
      <c r="V67" s="3"/>
    </row>
    <row r="68" spans="2:22" ht="26.25" x14ac:dyDescent="0.2">
      <c r="B68" s="79"/>
      <c r="C68" s="77" t="s">
        <v>22</v>
      </c>
      <c r="D68" s="68"/>
      <c r="E68" s="71"/>
      <c r="F68" s="71"/>
      <c r="G68" s="71"/>
      <c r="H68" s="71"/>
      <c r="I68" s="71"/>
      <c r="J68" s="71"/>
      <c r="K68" s="71"/>
      <c r="L68" s="71"/>
      <c r="M68" s="71"/>
      <c r="N68" s="71" t="s">
        <v>26</v>
      </c>
      <c r="O68" s="71"/>
      <c r="P68" s="71"/>
      <c r="Q68" s="71"/>
      <c r="R68" s="71"/>
      <c r="S68" s="71"/>
      <c r="T68" s="24"/>
      <c r="U68" s="3"/>
      <c r="V68" s="3"/>
    </row>
    <row r="69" spans="2:22" ht="52.5" x14ac:dyDescent="0.2">
      <c r="B69" s="79">
        <v>71</v>
      </c>
      <c r="C69" s="72" t="s">
        <v>42</v>
      </c>
      <c r="D69" s="68" t="s">
        <v>48</v>
      </c>
      <c r="E69" s="70">
        <v>171</v>
      </c>
      <c r="F69" s="70">
        <v>6.22</v>
      </c>
      <c r="G69" s="70">
        <v>8.2100000000000009</v>
      </c>
      <c r="H69" s="70">
        <v>18.39</v>
      </c>
      <c r="I69" s="70">
        <v>0.1</v>
      </c>
      <c r="J69" s="70">
        <v>0.05</v>
      </c>
      <c r="K69" s="70">
        <v>3.11</v>
      </c>
      <c r="L69" s="70">
        <v>1.4999999999999999E-2</v>
      </c>
      <c r="M69" s="70">
        <v>0.875</v>
      </c>
      <c r="N69" s="70">
        <v>45.3</v>
      </c>
      <c r="O69" s="70">
        <v>176.53</v>
      </c>
      <c r="P69" s="70">
        <v>37.35</v>
      </c>
      <c r="Q69" s="70">
        <v>0.05</v>
      </c>
      <c r="R69" s="70">
        <v>2E-3</v>
      </c>
      <c r="S69" s="70">
        <v>0.92</v>
      </c>
      <c r="T69" s="24"/>
      <c r="U69" s="3"/>
      <c r="V69" s="3"/>
    </row>
    <row r="70" spans="2:22" ht="26.25" x14ac:dyDescent="0.2">
      <c r="B70" s="79">
        <v>219</v>
      </c>
      <c r="C70" s="72" t="s">
        <v>35</v>
      </c>
      <c r="D70" s="68" t="s">
        <v>46</v>
      </c>
      <c r="E70" s="70">
        <v>352</v>
      </c>
      <c r="F70" s="70">
        <v>11.64</v>
      </c>
      <c r="G70" s="70">
        <v>7.24</v>
      </c>
      <c r="H70" s="70">
        <v>60</v>
      </c>
      <c r="I70" s="70">
        <v>0.13800000000000001</v>
      </c>
      <c r="J70" s="70">
        <v>0.06</v>
      </c>
      <c r="K70" s="70">
        <v>0</v>
      </c>
      <c r="L70" s="70">
        <v>0</v>
      </c>
      <c r="M70" s="70">
        <v>0.40799999999999997</v>
      </c>
      <c r="N70" s="70">
        <v>10.130000000000001</v>
      </c>
      <c r="O70" s="70">
        <v>130.63999999999999</v>
      </c>
      <c r="P70" s="70">
        <v>76.400000000000006</v>
      </c>
      <c r="Q70" s="70">
        <v>0.31</v>
      </c>
      <c r="R70" s="70">
        <v>2E-3</v>
      </c>
      <c r="S70" s="70">
        <v>0.08</v>
      </c>
      <c r="T70" s="24"/>
      <c r="U70" s="3"/>
      <c r="V70" s="3"/>
    </row>
    <row r="71" spans="2:22" ht="52.5" x14ac:dyDescent="0.2">
      <c r="B71" s="143" t="s">
        <v>64</v>
      </c>
      <c r="C71" s="145" t="s">
        <v>70</v>
      </c>
      <c r="D71" s="68" t="s">
        <v>47</v>
      </c>
      <c r="E71" s="70">
        <v>123.6</v>
      </c>
      <c r="F71" s="70">
        <v>7.9</v>
      </c>
      <c r="G71" s="70">
        <v>6.4</v>
      </c>
      <c r="H71" s="70">
        <v>8</v>
      </c>
      <c r="I71" s="70">
        <v>0.156</v>
      </c>
      <c r="J71" s="70">
        <v>6.8000000000000005E-2</v>
      </c>
      <c r="K71" s="70">
        <v>1.1299999999999999</v>
      </c>
      <c r="L71" s="70">
        <v>3.2000000000000001E-2</v>
      </c>
      <c r="M71" s="70">
        <v>0.22800000000000001</v>
      </c>
      <c r="N71" s="70">
        <v>21.36</v>
      </c>
      <c r="O71" s="70">
        <v>85.3</v>
      </c>
      <c r="P71" s="70">
        <v>14.65</v>
      </c>
      <c r="Q71" s="70">
        <v>1.5880000000000001</v>
      </c>
      <c r="R71" s="70">
        <v>1E-3</v>
      </c>
      <c r="S71" s="70">
        <v>1.276</v>
      </c>
      <c r="T71" s="25"/>
      <c r="U71" s="3"/>
      <c r="V71" s="3"/>
    </row>
    <row r="72" spans="2:22" ht="52.5" x14ac:dyDescent="0.25">
      <c r="B72" s="79">
        <v>283</v>
      </c>
      <c r="C72" s="80" t="s">
        <v>23</v>
      </c>
      <c r="D72" s="68" t="s">
        <v>46</v>
      </c>
      <c r="E72" s="70">
        <v>114</v>
      </c>
      <c r="F72" s="70">
        <v>0.56000000000000005</v>
      </c>
      <c r="G72" s="70">
        <v>0</v>
      </c>
      <c r="H72" s="70">
        <v>27.98</v>
      </c>
      <c r="I72" s="70">
        <v>1.6E-2</v>
      </c>
      <c r="J72" s="70">
        <v>0.01</v>
      </c>
      <c r="K72" s="70">
        <v>0.72599999999999998</v>
      </c>
      <c r="L72" s="70">
        <v>0</v>
      </c>
      <c r="M72" s="70">
        <v>0</v>
      </c>
      <c r="N72" s="70">
        <v>32.479999999999997</v>
      </c>
      <c r="O72" s="70">
        <v>23.44</v>
      </c>
      <c r="P72" s="70">
        <v>7.46</v>
      </c>
      <c r="Q72" s="70">
        <v>0.02</v>
      </c>
      <c r="R72" s="70">
        <v>0</v>
      </c>
      <c r="S72" s="70">
        <v>0.69799999999999995</v>
      </c>
      <c r="T72" s="17"/>
      <c r="U72" s="3"/>
      <c r="V72" s="3"/>
    </row>
    <row r="73" spans="2:22" ht="26.25" x14ac:dyDescent="0.25">
      <c r="B73" s="143" t="s">
        <v>64</v>
      </c>
      <c r="C73" s="72" t="s">
        <v>24</v>
      </c>
      <c r="D73" s="68" t="s">
        <v>49</v>
      </c>
      <c r="E73" s="70">
        <v>49</v>
      </c>
      <c r="F73" s="70">
        <v>1.62</v>
      </c>
      <c r="G73" s="70">
        <v>0.2</v>
      </c>
      <c r="H73" s="70">
        <v>9.76</v>
      </c>
      <c r="I73" s="70">
        <v>6.6000000000000003E-2</v>
      </c>
      <c r="J73" s="70">
        <v>3.5999999999999997E-2</v>
      </c>
      <c r="K73" s="70">
        <v>0</v>
      </c>
      <c r="L73" s="70">
        <v>0</v>
      </c>
      <c r="M73" s="70">
        <v>0</v>
      </c>
      <c r="N73" s="70">
        <v>12</v>
      </c>
      <c r="O73" s="70">
        <v>39</v>
      </c>
      <c r="P73" s="70">
        <v>8.4</v>
      </c>
      <c r="Q73" s="70">
        <v>1.1000000000000001</v>
      </c>
      <c r="R73" s="70">
        <v>0</v>
      </c>
      <c r="S73" s="70">
        <v>0.66</v>
      </c>
      <c r="T73" s="17"/>
      <c r="U73" s="3"/>
      <c r="V73" s="3"/>
    </row>
    <row r="74" spans="2:22" ht="26.25" x14ac:dyDescent="0.2">
      <c r="B74" s="143" t="s">
        <v>64</v>
      </c>
      <c r="C74" s="80" t="s">
        <v>61</v>
      </c>
      <c r="D74" s="81" t="s">
        <v>60</v>
      </c>
      <c r="E74" s="70">
        <v>75</v>
      </c>
      <c r="F74" s="70">
        <v>3.9</v>
      </c>
      <c r="G74" s="70">
        <v>0.9</v>
      </c>
      <c r="H74" s="70">
        <v>12</v>
      </c>
      <c r="I74" s="70">
        <v>5.3999999999999999E-2</v>
      </c>
      <c r="J74" s="70">
        <v>1.7999999999999999E-2</v>
      </c>
      <c r="K74" s="70">
        <v>0</v>
      </c>
      <c r="L74" s="70">
        <v>0</v>
      </c>
      <c r="M74" s="70">
        <v>0.27</v>
      </c>
      <c r="N74" s="70">
        <v>10.5</v>
      </c>
      <c r="O74" s="70">
        <v>47.4</v>
      </c>
      <c r="P74" s="70">
        <v>5.0999999999999996</v>
      </c>
      <c r="Q74" s="70">
        <v>0.36</v>
      </c>
      <c r="R74" s="70">
        <v>0</v>
      </c>
      <c r="S74" s="70">
        <v>1.17</v>
      </c>
      <c r="T74" s="23"/>
      <c r="U74" s="3"/>
      <c r="V74" s="3"/>
    </row>
    <row r="75" spans="2:22" ht="26.25" x14ac:dyDescent="0.25">
      <c r="B75" s="112"/>
      <c r="C75" s="75" t="s">
        <v>28</v>
      </c>
      <c r="D75" s="138">
        <v>810</v>
      </c>
      <c r="E75" s="76">
        <f t="shared" ref="E75:S75" si="4">SUM(E69:E74)</f>
        <v>884.6</v>
      </c>
      <c r="F75" s="76">
        <f t="shared" si="4"/>
        <v>31.839999999999996</v>
      </c>
      <c r="G75" s="76">
        <f t="shared" si="4"/>
        <v>22.95</v>
      </c>
      <c r="H75" s="76">
        <f t="shared" si="4"/>
        <v>136.13</v>
      </c>
      <c r="I75" s="76">
        <f t="shared" si="4"/>
        <v>0.53</v>
      </c>
      <c r="J75" s="76">
        <f t="shared" si="4"/>
        <v>0.24199999999999999</v>
      </c>
      <c r="K75" s="76">
        <f t="shared" si="4"/>
        <v>4.9660000000000002</v>
      </c>
      <c r="L75" s="76">
        <f t="shared" si="4"/>
        <v>4.7E-2</v>
      </c>
      <c r="M75" s="76">
        <f t="shared" si="4"/>
        <v>1.7809999999999999</v>
      </c>
      <c r="N75" s="76">
        <f t="shared" si="4"/>
        <v>131.76999999999998</v>
      </c>
      <c r="O75" s="76">
        <f t="shared" si="4"/>
        <v>502.30999999999995</v>
      </c>
      <c r="P75" s="76">
        <f t="shared" si="4"/>
        <v>149.36000000000001</v>
      </c>
      <c r="Q75" s="76">
        <f t="shared" si="4"/>
        <v>3.4279999999999999</v>
      </c>
      <c r="R75" s="76">
        <f t="shared" si="4"/>
        <v>5.0000000000000001E-3</v>
      </c>
      <c r="S75" s="76">
        <f t="shared" si="4"/>
        <v>4.8040000000000003</v>
      </c>
      <c r="T75" s="19"/>
      <c r="U75" s="3"/>
      <c r="V75" s="3"/>
    </row>
    <row r="76" spans="2:22" ht="26.25" x14ac:dyDescent="0.4">
      <c r="B76" s="117"/>
      <c r="C76" s="118" t="s">
        <v>34</v>
      </c>
      <c r="D76" s="119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9"/>
      <c r="U76" s="3"/>
      <c r="V76" s="3"/>
    </row>
    <row r="77" spans="2:22" ht="26.25" x14ac:dyDescent="0.4">
      <c r="B77" s="121"/>
      <c r="C77" s="109"/>
      <c r="D77" s="122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4"/>
      <c r="T77" s="19"/>
      <c r="U77" s="3"/>
      <c r="V77" s="3"/>
    </row>
    <row r="78" spans="2:22" ht="25.5" x14ac:dyDescent="0.25">
      <c r="B78" s="173" t="s">
        <v>1</v>
      </c>
      <c r="C78" s="173" t="s">
        <v>2</v>
      </c>
      <c r="D78" s="187" t="s">
        <v>3</v>
      </c>
      <c r="E78" s="188" t="s">
        <v>4</v>
      </c>
      <c r="F78" s="184" t="s">
        <v>5</v>
      </c>
      <c r="G78" s="185"/>
      <c r="H78" s="186"/>
      <c r="I78" s="184" t="s">
        <v>6</v>
      </c>
      <c r="J78" s="185"/>
      <c r="K78" s="185"/>
      <c r="L78" s="185"/>
      <c r="M78" s="186"/>
      <c r="N78" s="184" t="s">
        <v>7</v>
      </c>
      <c r="O78" s="185"/>
      <c r="P78" s="185"/>
      <c r="Q78" s="185"/>
      <c r="R78" s="185"/>
      <c r="S78" s="186"/>
      <c r="T78" s="19"/>
      <c r="U78" s="3"/>
      <c r="V78" s="3"/>
    </row>
    <row r="79" spans="2:22" ht="25.5" x14ac:dyDescent="0.25">
      <c r="B79" s="173"/>
      <c r="C79" s="173"/>
      <c r="D79" s="175"/>
      <c r="E79" s="177"/>
      <c r="F79" s="65" t="s">
        <v>8</v>
      </c>
      <c r="G79" s="65" t="s">
        <v>9</v>
      </c>
      <c r="H79" s="65" t="s">
        <v>10</v>
      </c>
      <c r="I79" s="65" t="s">
        <v>11</v>
      </c>
      <c r="J79" s="65" t="s">
        <v>12</v>
      </c>
      <c r="K79" s="65" t="s">
        <v>13</v>
      </c>
      <c r="L79" s="65" t="s">
        <v>14</v>
      </c>
      <c r="M79" s="65" t="s">
        <v>15</v>
      </c>
      <c r="N79" s="65" t="s">
        <v>16</v>
      </c>
      <c r="O79" s="65" t="s">
        <v>17</v>
      </c>
      <c r="P79" s="65" t="s">
        <v>18</v>
      </c>
      <c r="Q79" s="65" t="s">
        <v>19</v>
      </c>
      <c r="R79" s="65" t="s">
        <v>20</v>
      </c>
      <c r="S79" s="65" t="s">
        <v>21</v>
      </c>
      <c r="T79" s="19"/>
      <c r="U79" s="3"/>
      <c r="V79" s="3"/>
    </row>
    <row r="80" spans="2:22" ht="26.25" x14ac:dyDescent="0.25">
      <c r="B80" s="66"/>
      <c r="C80" s="77" t="s">
        <v>22</v>
      </c>
      <c r="D80" s="68"/>
      <c r="E80" s="71"/>
      <c r="F80" s="71"/>
      <c r="G80" s="71"/>
      <c r="H80" s="71"/>
      <c r="I80" s="71"/>
      <c r="J80" s="71"/>
      <c r="K80" s="71"/>
      <c r="L80" s="71"/>
      <c r="M80" s="71"/>
      <c r="N80" s="71" t="s">
        <v>26</v>
      </c>
      <c r="O80" s="71"/>
      <c r="P80" s="71"/>
      <c r="Q80" s="71"/>
      <c r="R80" s="71"/>
      <c r="S80" s="71"/>
      <c r="T80" s="19"/>
      <c r="U80" s="3"/>
      <c r="V80" s="3"/>
    </row>
    <row r="81" spans="2:22" ht="26.25" x14ac:dyDescent="0.25">
      <c r="B81" s="79">
        <v>241</v>
      </c>
      <c r="C81" s="94" t="s">
        <v>37</v>
      </c>
      <c r="D81" s="68" t="s">
        <v>46</v>
      </c>
      <c r="E81" s="69">
        <v>214</v>
      </c>
      <c r="F81" s="69">
        <v>4.2699999999999996</v>
      </c>
      <c r="G81" s="69">
        <v>8.08</v>
      </c>
      <c r="H81" s="69">
        <v>31.07</v>
      </c>
      <c r="I81" s="69">
        <v>0.17</v>
      </c>
      <c r="J81" s="69">
        <v>0.1</v>
      </c>
      <c r="K81" s="69">
        <v>21.36</v>
      </c>
      <c r="L81" s="69">
        <v>0</v>
      </c>
      <c r="M81" s="69">
        <v>0.3</v>
      </c>
      <c r="N81" s="69">
        <v>49.988</v>
      </c>
      <c r="O81" s="69">
        <v>104.43</v>
      </c>
      <c r="P81" s="69">
        <v>12.88</v>
      </c>
      <c r="Q81" s="69">
        <v>0</v>
      </c>
      <c r="R81" s="69">
        <v>0</v>
      </c>
      <c r="S81" s="69">
        <v>1.23</v>
      </c>
      <c r="T81" s="19"/>
      <c r="U81" s="3"/>
      <c r="V81" s="3"/>
    </row>
    <row r="82" spans="2:22" ht="52.5" x14ac:dyDescent="0.25">
      <c r="B82" s="147" t="s">
        <v>64</v>
      </c>
      <c r="C82" s="145" t="s">
        <v>71</v>
      </c>
      <c r="D82" s="68" t="s">
        <v>47</v>
      </c>
      <c r="E82" s="70">
        <v>240</v>
      </c>
      <c r="F82" s="70">
        <v>9</v>
      </c>
      <c r="G82" s="70">
        <v>12</v>
      </c>
      <c r="H82" s="70">
        <v>24</v>
      </c>
      <c r="I82" s="70">
        <v>0.06</v>
      </c>
      <c r="J82" s="70">
        <v>0.36</v>
      </c>
      <c r="K82" s="70">
        <v>7.0000000000000007E-2</v>
      </c>
      <c r="L82" s="70">
        <v>0.09</v>
      </c>
      <c r="M82" s="70">
        <v>0.4</v>
      </c>
      <c r="N82" s="70">
        <v>57.6</v>
      </c>
      <c r="O82" s="70">
        <v>125.5</v>
      </c>
      <c r="P82" s="70">
        <v>5.4</v>
      </c>
      <c r="Q82" s="70">
        <v>1.06</v>
      </c>
      <c r="R82" s="70">
        <v>1.2E-2</v>
      </c>
      <c r="S82" s="70">
        <v>0.5</v>
      </c>
      <c r="T82" s="30"/>
      <c r="U82" s="3"/>
      <c r="V82" s="3"/>
    </row>
    <row r="83" spans="2:22" ht="26.25" x14ac:dyDescent="0.25">
      <c r="B83" s="79">
        <v>275</v>
      </c>
      <c r="C83" s="72" t="s">
        <v>50</v>
      </c>
      <c r="D83" s="74" t="s">
        <v>46</v>
      </c>
      <c r="E83" s="70">
        <v>85</v>
      </c>
      <c r="F83" s="70">
        <v>0.12</v>
      </c>
      <c r="G83" s="70">
        <v>0</v>
      </c>
      <c r="H83" s="70">
        <v>21.15</v>
      </c>
      <c r="I83" s="70">
        <v>0</v>
      </c>
      <c r="J83" s="70">
        <v>0</v>
      </c>
      <c r="K83" s="70">
        <v>0</v>
      </c>
      <c r="L83" s="70">
        <v>0</v>
      </c>
      <c r="M83" s="70">
        <v>0</v>
      </c>
      <c r="N83" s="70">
        <v>11.2</v>
      </c>
      <c r="O83" s="70">
        <v>21.56</v>
      </c>
      <c r="P83" s="70">
        <v>0</v>
      </c>
      <c r="Q83" s="70">
        <v>0.89</v>
      </c>
      <c r="R83" s="70">
        <v>0</v>
      </c>
      <c r="S83" s="70">
        <v>0</v>
      </c>
      <c r="T83" s="18"/>
      <c r="U83" s="3"/>
      <c r="V83" s="3"/>
    </row>
    <row r="84" spans="2:22" ht="26.25" x14ac:dyDescent="0.25">
      <c r="B84" s="143" t="s">
        <v>64</v>
      </c>
      <c r="C84" s="72" t="s">
        <v>24</v>
      </c>
      <c r="D84" s="68" t="s">
        <v>49</v>
      </c>
      <c r="E84" s="70">
        <v>49</v>
      </c>
      <c r="F84" s="70">
        <v>1.62</v>
      </c>
      <c r="G84" s="70">
        <v>0.2</v>
      </c>
      <c r="H84" s="70">
        <v>9.76</v>
      </c>
      <c r="I84" s="70">
        <v>6.6000000000000003E-2</v>
      </c>
      <c r="J84" s="70">
        <v>3.5999999999999997E-2</v>
      </c>
      <c r="K84" s="70">
        <v>0</v>
      </c>
      <c r="L84" s="70">
        <v>0</v>
      </c>
      <c r="M84" s="70">
        <v>0</v>
      </c>
      <c r="N84" s="70">
        <v>12</v>
      </c>
      <c r="O84" s="70">
        <v>39</v>
      </c>
      <c r="P84" s="70">
        <v>8.4</v>
      </c>
      <c r="Q84" s="70">
        <v>1.1000000000000001</v>
      </c>
      <c r="R84" s="70">
        <v>0</v>
      </c>
      <c r="S84" s="70">
        <v>0.66</v>
      </c>
      <c r="T84" s="17"/>
      <c r="U84" s="3"/>
      <c r="V84" s="3"/>
    </row>
    <row r="85" spans="2:22" ht="26.25" x14ac:dyDescent="0.25">
      <c r="B85" s="143" t="s">
        <v>64</v>
      </c>
      <c r="C85" s="80" t="s">
        <v>61</v>
      </c>
      <c r="D85" s="81" t="s">
        <v>60</v>
      </c>
      <c r="E85" s="70">
        <v>75</v>
      </c>
      <c r="F85" s="70">
        <v>3.9</v>
      </c>
      <c r="G85" s="70">
        <v>0.9</v>
      </c>
      <c r="H85" s="70">
        <v>12</v>
      </c>
      <c r="I85" s="70">
        <v>5.3999999999999999E-2</v>
      </c>
      <c r="J85" s="70">
        <v>1.7999999999999999E-2</v>
      </c>
      <c r="K85" s="70">
        <v>0</v>
      </c>
      <c r="L85" s="70">
        <v>0</v>
      </c>
      <c r="M85" s="70">
        <v>0.27</v>
      </c>
      <c r="N85" s="70">
        <v>10.5</v>
      </c>
      <c r="O85" s="70">
        <v>47.4</v>
      </c>
      <c r="P85" s="70">
        <v>5.0999999999999996</v>
      </c>
      <c r="Q85" s="70">
        <v>0.36</v>
      </c>
      <c r="R85" s="70">
        <v>0</v>
      </c>
      <c r="S85" s="70">
        <v>1.17</v>
      </c>
      <c r="T85" s="17"/>
      <c r="U85" s="3"/>
      <c r="V85" s="3"/>
    </row>
    <row r="86" spans="2:22" ht="26.25" x14ac:dyDescent="0.2">
      <c r="B86" s="126"/>
      <c r="C86" s="75" t="s">
        <v>25</v>
      </c>
      <c r="D86" s="138">
        <v>870</v>
      </c>
      <c r="E86" s="76">
        <f t="shared" ref="E86:S86" si="5">SUM(E81:E85)</f>
        <v>663</v>
      </c>
      <c r="F86" s="76">
        <f t="shared" si="5"/>
        <v>18.909999999999997</v>
      </c>
      <c r="G86" s="76">
        <f t="shared" si="5"/>
        <v>21.179999999999996</v>
      </c>
      <c r="H86" s="76">
        <f t="shared" si="5"/>
        <v>97.98</v>
      </c>
      <c r="I86" s="76">
        <f t="shared" si="5"/>
        <v>0.35000000000000003</v>
      </c>
      <c r="J86" s="76">
        <f t="shared" si="5"/>
        <v>0.5139999999999999</v>
      </c>
      <c r="K86" s="76">
        <f t="shared" si="5"/>
        <v>21.43</v>
      </c>
      <c r="L86" s="76">
        <f t="shared" si="5"/>
        <v>0.09</v>
      </c>
      <c r="M86" s="76">
        <f t="shared" si="5"/>
        <v>0.97</v>
      </c>
      <c r="N86" s="76">
        <f t="shared" si="5"/>
        <v>141.28800000000001</v>
      </c>
      <c r="O86" s="76">
        <f t="shared" si="5"/>
        <v>337.89</v>
      </c>
      <c r="P86" s="76">
        <f t="shared" si="5"/>
        <v>31.78</v>
      </c>
      <c r="Q86" s="76">
        <f t="shared" si="5"/>
        <v>3.41</v>
      </c>
      <c r="R86" s="76">
        <f t="shared" si="5"/>
        <v>1.2E-2</v>
      </c>
      <c r="S86" s="76">
        <f t="shared" si="5"/>
        <v>3.56</v>
      </c>
      <c r="T86" s="25"/>
      <c r="U86" s="3"/>
      <c r="V86" s="3"/>
    </row>
    <row r="87" spans="2:22" ht="26.25" x14ac:dyDescent="0.4">
      <c r="B87" s="105"/>
      <c r="C87" s="105"/>
      <c r="D87" s="106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25"/>
      <c r="U87" s="3"/>
      <c r="V87" s="3"/>
    </row>
    <row r="88" spans="2:22" ht="26.25" x14ac:dyDescent="0.4">
      <c r="B88" s="108"/>
      <c r="C88" s="105" t="s">
        <v>38</v>
      </c>
      <c r="D88" s="106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24"/>
      <c r="U88" s="3"/>
      <c r="V88" s="3"/>
    </row>
    <row r="89" spans="2:22" ht="26.25" x14ac:dyDescent="0.4">
      <c r="B89" s="108"/>
      <c r="C89" s="109"/>
      <c r="D89" s="106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11"/>
      <c r="T89" s="24"/>
      <c r="U89" s="3"/>
      <c r="V89" s="3"/>
    </row>
    <row r="90" spans="2:22" ht="25.5" x14ac:dyDescent="0.2">
      <c r="B90" s="173" t="s">
        <v>1</v>
      </c>
      <c r="C90" s="173" t="s">
        <v>2</v>
      </c>
      <c r="D90" s="187" t="s">
        <v>3</v>
      </c>
      <c r="E90" s="188" t="s">
        <v>4</v>
      </c>
      <c r="F90" s="184" t="s">
        <v>5</v>
      </c>
      <c r="G90" s="185"/>
      <c r="H90" s="186"/>
      <c r="I90" s="184" t="s">
        <v>6</v>
      </c>
      <c r="J90" s="185"/>
      <c r="K90" s="185"/>
      <c r="L90" s="185"/>
      <c r="M90" s="186"/>
      <c r="N90" s="184" t="s">
        <v>7</v>
      </c>
      <c r="O90" s="185"/>
      <c r="P90" s="185"/>
      <c r="Q90" s="185"/>
      <c r="R90" s="185"/>
      <c r="S90" s="186"/>
      <c r="T90" s="24"/>
      <c r="U90" s="3"/>
      <c r="V90" s="3"/>
    </row>
    <row r="91" spans="2:22" ht="25.5" x14ac:dyDescent="0.2">
      <c r="B91" s="173"/>
      <c r="C91" s="173"/>
      <c r="D91" s="175"/>
      <c r="E91" s="177"/>
      <c r="F91" s="65" t="s">
        <v>8</v>
      </c>
      <c r="G91" s="65" t="s">
        <v>9</v>
      </c>
      <c r="H91" s="65" t="s">
        <v>10</v>
      </c>
      <c r="I91" s="65" t="s">
        <v>11</v>
      </c>
      <c r="J91" s="65" t="s">
        <v>12</v>
      </c>
      <c r="K91" s="65" t="s">
        <v>13</v>
      </c>
      <c r="L91" s="65" t="s">
        <v>14</v>
      </c>
      <c r="M91" s="65" t="s">
        <v>15</v>
      </c>
      <c r="N91" s="65" t="s">
        <v>16</v>
      </c>
      <c r="O91" s="65" t="s">
        <v>17</v>
      </c>
      <c r="P91" s="65" t="s">
        <v>18</v>
      </c>
      <c r="Q91" s="65" t="s">
        <v>19</v>
      </c>
      <c r="R91" s="65" t="s">
        <v>20</v>
      </c>
      <c r="S91" s="65" t="s">
        <v>21</v>
      </c>
      <c r="T91" s="24"/>
      <c r="U91" s="3"/>
      <c r="V91" s="3"/>
    </row>
    <row r="92" spans="2:22" ht="25.5" customHeight="1" x14ac:dyDescent="0.2">
      <c r="B92" s="172" t="s">
        <v>1</v>
      </c>
      <c r="C92" s="172" t="s">
        <v>2</v>
      </c>
      <c r="D92" s="174" t="s">
        <v>3</v>
      </c>
      <c r="E92" s="176" t="s">
        <v>4</v>
      </c>
      <c r="F92" s="178" t="s">
        <v>5</v>
      </c>
      <c r="G92" s="179"/>
      <c r="H92" s="180"/>
      <c r="I92" s="178" t="s">
        <v>6</v>
      </c>
      <c r="J92" s="179"/>
      <c r="K92" s="179"/>
      <c r="L92" s="179"/>
      <c r="M92" s="180"/>
      <c r="N92" s="178" t="s">
        <v>7</v>
      </c>
      <c r="O92" s="179"/>
      <c r="P92" s="179"/>
      <c r="Q92" s="179"/>
      <c r="R92" s="179"/>
      <c r="S92" s="180"/>
      <c r="T92" s="24"/>
      <c r="U92" s="3"/>
      <c r="V92" s="3"/>
    </row>
    <row r="93" spans="2:22" ht="25.5" x14ac:dyDescent="0.2">
      <c r="B93" s="173"/>
      <c r="C93" s="173"/>
      <c r="D93" s="175"/>
      <c r="E93" s="177"/>
      <c r="F93" s="65" t="s">
        <v>8</v>
      </c>
      <c r="G93" s="65" t="s">
        <v>9</v>
      </c>
      <c r="H93" s="65" t="s">
        <v>10</v>
      </c>
      <c r="I93" s="65" t="s">
        <v>11</v>
      </c>
      <c r="J93" s="65" t="s">
        <v>12</v>
      </c>
      <c r="K93" s="65" t="s">
        <v>13</v>
      </c>
      <c r="L93" s="65" t="s">
        <v>14</v>
      </c>
      <c r="M93" s="65" t="s">
        <v>15</v>
      </c>
      <c r="N93" s="65" t="s">
        <v>16</v>
      </c>
      <c r="O93" s="65" t="s">
        <v>17</v>
      </c>
      <c r="P93" s="65" t="s">
        <v>18</v>
      </c>
      <c r="Q93" s="65" t="s">
        <v>19</v>
      </c>
      <c r="R93" s="65" t="s">
        <v>20</v>
      </c>
      <c r="S93" s="65" t="s">
        <v>21</v>
      </c>
      <c r="T93" s="24"/>
      <c r="U93" s="3"/>
      <c r="V93" s="3"/>
    </row>
    <row r="94" spans="2:22" ht="26.25" x14ac:dyDescent="0.2">
      <c r="B94" s="150"/>
      <c r="C94" s="149" t="s">
        <v>74</v>
      </c>
      <c r="D94" s="15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24"/>
      <c r="U94" s="3"/>
      <c r="V94" s="3"/>
    </row>
    <row r="95" spans="2:22" ht="52.5" x14ac:dyDescent="0.2">
      <c r="B95" s="66">
        <v>102</v>
      </c>
      <c r="C95" s="72" t="s">
        <v>75</v>
      </c>
      <c r="D95" s="142" t="s">
        <v>76</v>
      </c>
      <c r="E95" s="70">
        <v>241</v>
      </c>
      <c r="F95" s="70">
        <v>6.55</v>
      </c>
      <c r="G95" s="70">
        <v>8.33</v>
      </c>
      <c r="H95" s="70">
        <v>35.090000000000003</v>
      </c>
      <c r="I95" s="70">
        <v>0.16</v>
      </c>
      <c r="J95" s="70">
        <v>0.28999999999999998</v>
      </c>
      <c r="K95" s="70">
        <v>0.39</v>
      </c>
      <c r="L95" s="70">
        <v>2E-3</v>
      </c>
      <c r="M95" s="70">
        <v>0.4</v>
      </c>
      <c r="N95" s="70">
        <v>227.46</v>
      </c>
      <c r="O95" s="70">
        <v>112</v>
      </c>
      <c r="P95" s="70">
        <v>31.22</v>
      </c>
      <c r="Q95" s="70">
        <v>1.6</v>
      </c>
      <c r="R95" s="70">
        <v>2E-3</v>
      </c>
      <c r="S95" s="70">
        <v>0.48</v>
      </c>
      <c r="T95" s="24"/>
      <c r="U95" s="3"/>
      <c r="V95" s="3"/>
    </row>
    <row r="96" spans="2:22" ht="26.25" x14ac:dyDescent="0.2">
      <c r="B96" s="146" t="s">
        <v>64</v>
      </c>
      <c r="C96" s="145" t="s">
        <v>67</v>
      </c>
      <c r="D96" s="68" t="s">
        <v>83</v>
      </c>
      <c r="E96" s="70">
        <v>90.6</v>
      </c>
      <c r="F96" s="70">
        <v>6.9</v>
      </c>
      <c r="G96" s="70">
        <v>6.76</v>
      </c>
      <c r="H96" s="70">
        <v>0</v>
      </c>
      <c r="I96" s="70">
        <v>0.02</v>
      </c>
      <c r="J96" s="70">
        <v>0.12</v>
      </c>
      <c r="K96" s="70">
        <v>0.18</v>
      </c>
      <c r="L96" s="70">
        <v>52.06</v>
      </c>
      <c r="M96" s="70">
        <v>0.12</v>
      </c>
      <c r="N96" s="70">
        <v>210</v>
      </c>
      <c r="O96" s="70">
        <v>210</v>
      </c>
      <c r="P96" s="70">
        <v>9.9</v>
      </c>
      <c r="Q96" s="70">
        <v>0.9</v>
      </c>
      <c r="R96" s="70">
        <v>0</v>
      </c>
      <c r="S96" s="70">
        <v>0.24</v>
      </c>
      <c r="T96" s="29"/>
      <c r="U96" s="3"/>
      <c r="V96" s="3"/>
    </row>
    <row r="97" spans="2:22" ht="26.25" x14ac:dyDescent="0.25">
      <c r="B97" s="66">
        <v>269</v>
      </c>
      <c r="C97" s="73" t="s">
        <v>81</v>
      </c>
      <c r="D97" s="68" t="s">
        <v>46</v>
      </c>
      <c r="E97" s="70">
        <v>154</v>
      </c>
      <c r="F97" s="70">
        <v>3.77</v>
      </c>
      <c r="G97" s="70">
        <v>3.93</v>
      </c>
      <c r="H97" s="70">
        <v>25.92</v>
      </c>
      <c r="I97" s="70">
        <v>0.05</v>
      </c>
      <c r="J97" s="70">
        <v>0.04</v>
      </c>
      <c r="K97" s="70">
        <v>1.58</v>
      </c>
      <c r="L97" s="70">
        <v>0</v>
      </c>
      <c r="M97" s="70">
        <v>0</v>
      </c>
      <c r="N97" s="70">
        <v>152.22</v>
      </c>
      <c r="O97" s="70">
        <v>124.56</v>
      </c>
      <c r="P97" s="70">
        <v>21.34</v>
      </c>
      <c r="Q97" s="70">
        <v>0.4</v>
      </c>
      <c r="R97" s="70">
        <v>8.9999999999999993E-3</v>
      </c>
      <c r="S97" s="70">
        <v>0.47799999999999998</v>
      </c>
      <c r="T97" s="18"/>
      <c r="U97" s="3"/>
      <c r="V97" s="3"/>
    </row>
    <row r="98" spans="2:22" ht="26.25" x14ac:dyDescent="0.25">
      <c r="B98" s="143" t="s">
        <v>64</v>
      </c>
      <c r="C98" s="72" t="s">
        <v>24</v>
      </c>
      <c r="D98" s="154" t="s">
        <v>60</v>
      </c>
      <c r="E98" s="70">
        <f>49*2</f>
        <v>98</v>
      </c>
      <c r="F98" s="70">
        <f>3.24*2</f>
        <v>6.48</v>
      </c>
      <c r="G98" s="70">
        <v>0.8</v>
      </c>
      <c r="H98" s="70">
        <f>19.52*2</f>
        <v>39.04</v>
      </c>
      <c r="I98" s="70">
        <f>0.132*2</f>
        <v>0.26400000000000001</v>
      </c>
      <c r="J98" s="70">
        <f>0.072*2</f>
        <v>0.14399999999999999</v>
      </c>
      <c r="K98" s="70">
        <v>0</v>
      </c>
      <c r="L98" s="70">
        <v>0</v>
      </c>
      <c r="M98" s="70">
        <v>0</v>
      </c>
      <c r="N98" s="70">
        <v>48</v>
      </c>
      <c r="O98" s="70">
        <v>156</v>
      </c>
      <c r="P98" s="70">
        <v>33.6</v>
      </c>
      <c r="Q98" s="70">
        <v>4.4000000000000004</v>
      </c>
      <c r="R98" s="70">
        <v>0</v>
      </c>
      <c r="S98" s="70">
        <v>2.46</v>
      </c>
      <c r="T98" s="17"/>
      <c r="U98" s="3"/>
      <c r="V98" s="3"/>
    </row>
    <row r="99" spans="2:22" ht="26.25" x14ac:dyDescent="0.25">
      <c r="B99" s="71"/>
      <c r="C99" s="75" t="s">
        <v>82</v>
      </c>
      <c r="D99" s="155">
        <v>470</v>
      </c>
      <c r="E99" s="76">
        <f t="shared" ref="E99:S99" si="6">SUM(E94:E98)</f>
        <v>583.6</v>
      </c>
      <c r="F99" s="76">
        <f t="shared" si="6"/>
        <v>23.7</v>
      </c>
      <c r="G99" s="76">
        <f t="shared" si="6"/>
        <v>19.82</v>
      </c>
      <c r="H99" s="76">
        <f t="shared" si="6"/>
        <v>100.05000000000001</v>
      </c>
      <c r="I99" s="76">
        <f t="shared" si="6"/>
        <v>0.49399999999999999</v>
      </c>
      <c r="J99" s="76">
        <f t="shared" si="6"/>
        <v>0.59399999999999997</v>
      </c>
      <c r="K99" s="76">
        <f t="shared" si="6"/>
        <v>2.1500000000000004</v>
      </c>
      <c r="L99" s="76">
        <f t="shared" si="6"/>
        <v>52.062000000000005</v>
      </c>
      <c r="M99" s="76">
        <f t="shared" si="6"/>
        <v>0.52</v>
      </c>
      <c r="N99" s="76">
        <f t="shared" si="6"/>
        <v>637.68000000000006</v>
      </c>
      <c r="O99" s="76">
        <f t="shared" si="6"/>
        <v>602.55999999999995</v>
      </c>
      <c r="P99" s="76">
        <f t="shared" si="6"/>
        <v>96.06</v>
      </c>
      <c r="Q99" s="76">
        <f t="shared" si="6"/>
        <v>7.3000000000000007</v>
      </c>
      <c r="R99" s="76">
        <f t="shared" si="6"/>
        <v>1.0999999999999999E-2</v>
      </c>
      <c r="S99" s="76">
        <f t="shared" si="6"/>
        <v>3.6579999999999999</v>
      </c>
      <c r="T99" s="17"/>
      <c r="U99" s="3"/>
      <c r="V99" s="3"/>
    </row>
    <row r="100" spans="2:22" ht="26.25" x14ac:dyDescent="0.4">
      <c r="B100" s="38"/>
      <c r="C100" s="38"/>
      <c r="D100" s="131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26"/>
      <c r="U100" s="3"/>
      <c r="V100" s="3"/>
    </row>
    <row r="101" spans="2:22" ht="26.25" x14ac:dyDescent="0.4">
      <c r="B101" s="108"/>
      <c r="C101" s="105" t="s">
        <v>41</v>
      </c>
      <c r="D101" s="115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24"/>
      <c r="U101" s="3"/>
      <c r="V101" s="3"/>
    </row>
    <row r="102" spans="2:22" ht="26.25" x14ac:dyDescent="0.4">
      <c r="B102" s="108"/>
      <c r="C102" s="109"/>
      <c r="D102" s="115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10"/>
      <c r="Q102" s="110"/>
      <c r="R102" s="110"/>
      <c r="S102" s="111"/>
      <c r="T102" s="24"/>
      <c r="U102" s="3"/>
      <c r="V102" s="3"/>
    </row>
    <row r="103" spans="2:22" ht="25.5" x14ac:dyDescent="0.2">
      <c r="B103" s="173" t="s">
        <v>1</v>
      </c>
      <c r="C103" s="173" t="s">
        <v>2</v>
      </c>
      <c r="D103" s="187" t="s">
        <v>3</v>
      </c>
      <c r="E103" s="188" t="s">
        <v>4</v>
      </c>
      <c r="F103" s="184" t="s">
        <v>5</v>
      </c>
      <c r="G103" s="185"/>
      <c r="H103" s="186"/>
      <c r="I103" s="184" t="s">
        <v>6</v>
      </c>
      <c r="J103" s="185"/>
      <c r="K103" s="185"/>
      <c r="L103" s="185"/>
      <c r="M103" s="186"/>
      <c r="N103" s="184" t="s">
        <v>7</v>
      </c>
      <c r="O103" s="185"/>
      <c r="P103" s="185"/>
      <c r="Q103" s="185"/>
      <c r="R103" s="185"/>
      <c r="S103" s="186"/>
      <c r="T103" s="24"/>
      <c r="U103" s="3"/>
      <c r="V103" s="3"/>
    </row>
    <row r="104" spans="2:22" ht="25.5" x14ac:dyDescent="0.2">
      <c r="B104" s="173"/>
      <c r="C104" s="173"/>
      <c r="D104" s="175"/>
      <c r="E104" s="177"/>
      <c r="F104" s="65" t="s">
        <v>8</v>
      </c>
      <c r="G104" s="65" t="s">
        <v>9</v>
      </c>
      <c r="H104" s="65" t="s">
        <v>10</v>
      </c>
      <c r="I104" s="65" t="s">
        <v>11</v>
      </c>
      <c r="J104" s="65" t="s">
        <v>12</v>
      </c>
      <c r="K104" s="65" t="s">
        <v>13</v>
      </c>
      <c r="L104" s="65" t="s">
        <v>14</v>
      </c>
      <c r="M104" s="65" t="s">
        <v>15</v>
      </c>
      <c r="N104" s="65" t="s">
        <v>16</v>
      </c>
      <c r="O104" s="65" t="s">
        <v>17</v>
      </c>
      <c r="P104" s="65" t="s">
        <v>18</v>
      </c>
      <c r="Q104" s="65" t="s">
        <v>19</v>
      </c>
      <c r="R104" s="65" t="s">
        <v>20</v>
      </c>
      <c r="S104" s="65" t="s">
        <v>21</v>
      </c>
      <c r="T104" s="24"/>
      <c r="U104" s="3"/>
      <c r="V104" s="3"/>
    </row>
    <row r="105" spans="2:22" ht="26.25" x14ac:dyDescent="0.2">
      <c r="B105" s="66"/>
      <c r="C105" s="77" t="s">
        <v>22</v>
      </c>
      <c r="D105" s="68"/>
      <c r="E105" s="71"/>
      <c r="F105" s="71"/>
      <c r="G105" s="71"/>
      <c r="H105" s="71" t="s">
        <v>26</v>
      </c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24"/>
      <c r="U105" s="3"/>
      <c r="V105" s="3"/>
    </row>
    <row r="106" spans="2:22" ht="26.25" x14ac:dyDescent="0.2">
      <c r="B106" s="79">
        <v>225</v>
      </c>
      <c r="C106" s="72" t="s">
        <v>30</v>
      </c>
      <c r="D106" s="100" t="s">
        <v>46</v>
      </c>
      <c r="E106" s="70">
        <v>287</v>
      </c>
      <c r="F106" s="70">
        <v>4.96</v>
      </c>
      <c r="G106" s="70">
        <v>7.26</v>
      </c>
      <c r="H106" s="70">
        <v>50.36</v>
      </c>
      <c r="I106" s="70">
        <v>2.8000000000000001E-2</v>
      </c>
      <c r="J106" s="70">
        <v>1.4999999999999999E-2</v>
      </c>
      <c r="K106" s="70">
        <v>0</v>
      </c>
      <c r="L106" s="70">
        <v>0</v>
      </c>
      <c r="M106" s="70">
        <v>0.32</v>
      </c>
      <c r="N106" s="70">
        <v>2.8980000000000001</v>
      </c>
      <c r="O106" s="70">
        <v>72.72</v>
      </c>
      <c r="P106" s="70">
        <v>22.806000000000001</v>
      </c>
      <c r="Q106" s="70">
        <v>1.24</v>
      </c>
      <c r="R106" s="70">
        <v>0</v>
      </c>
      <c r="S106" s="70">
        <v>0</v>
      </c>
      <c r="T106" s="24"/>
      <c r="U106" s="3"/>
      <c r="V106" s="3"/>
    </row>
    <row r="107" spans="2:22" ht="52.5" x14ac:dyDescent="0.2">
      <c r="B107" s="143" t="s">
        <v>64</v>
      </c>
      <c r="C107" s="145" t="s">
        <v>70</v>
      </c>
      <c r="D107" s="68" t="s">
        <v>47</v>
      </c>
      <c r="E107" s="70">
        <v>123.6</v>
      </c>
      <c r="F107" s="70">
        <v>7.9</v>
      </c>
      <c r="G107" s="70">
        <v>6.4</v>
      </c>
      <c r="H107" s="70">
        <v>8</v>
      </c>
      <c r="I107" s="70">
        <v>0.156</v>
      </c>
      <c r="J107" s="70">
        <v>6.8000000000000005E-2</v>
      </c>
      <c r="K107" s="70">
        <v>1.1299999999999999</v>
      </c>
      <c r="L107" s="70">
        <v>3.2000000000000001E-2</v>
      </c>
      <c r="M107" s="70">
        <v>0.22800000000000001</v>
      </c>
      <c r="N107" s="70">
        <v>21.36</v>
      </c>
      <c r="O107" s="70">
        <v>85.3</v>
      </c>
      <c r="P107" s="70">
        <v>14.65</v>
      </c>
      <c r="Q107" s="70">
        <v>1.5880000000000001</v>
      </c>
      <c r="R107" s="70">
        <v>1E-3</v>
      </c>
      <c r="S107" s="70">
        <v>1.276</v>
      </c>
      <c r="T107" s="25"/>
      <c r="U107" s="3"/>
      <c r="V107" s="3"/>
    </row>
    <row r="108" spans="2:22" ht="52.5" x14ac:dyDescent="0.25">
      <c r="B108" s="79">
        <v>283</v>
      </c>
      <c r="C108" s="80" t="s">
        <v>23</v>
      </c>
      <c r="D108" s="68" t="s">
        <v>46</v>
      </c>
      <c r="E108" s="70">
        <v>114</v>
      </c>
      <c r="F108" s="70">
        <v>0.56000000000000005</v>
      </c>
      <c r="G108" s="70">
        <v>0</v>
      </c>
      <c r="H108" s="70">
        <v>27.98</v>
      </c>
      <c r="I108" s="70">
        <v>1.6E-2</v>
      </c>
      <c r="J108" s="70">
        <v>0.08</v>
      </c>
      <c r="K108" s="70">
        <v>0.72599999999999998</v>
      </c>
      <c r="L108" s="70">
        <v>0</v>
      </c>
      <c r="M108" s="70">
        <v>0</v>
      </c>
      <c r="N108" s="70">
        <v>32.479999999999997</v>
      </c>
      <c r="O108" s="70">
        <v>23.44</v>
      </c>
      <c r="P108" s="70">
        <v>7.46</v>
      </c>
      <c r="Q108" s="70">
        <v>0.02</v>
      </c>
      <c r="R108" s="70">
        <v>2.1999999999999999E-2</v>
      </c>
      <c r="S108" s="70">
        <v>0.69799999999999995</v>
      </c>
      <c r="T108" s="18"/>
      <c r="U108" s="3"/>
      <c r="V108" s="3"/>
    </row>
    <row r="109" spans="2:22" ht="26.25" x14ac:dyDescent="0.25">
      <c r="B109" s="143" t="s">
        <v>64</v>
      </c>
      <c r="C109" s="72" t="s">
        <v>24</v>
      </c>
      <c r="D109" s="68" t="s">
        <v>49</v>
      </c>
      <c r="E109" s="70">
        <v>49</v>
      </c>
      <c r="F109" s="70">
        <v>1.62</v>
      </c>
      <c r="G109" s="70">
        <v>0.2</v>
      </c>
      <c r="H109" s="70">
        <v>9.76</v>
      </c>
      <c r="I109" s="70">
        <v>6.6000000000000003E-2</v>
      </c>
      <c r="J109" s="70">
        <v>3.5999999999999997E-2</v>
      </c>
      <c r="K109" s="70">
        <v>0</v>
      </c>
      <c r="L109" s="70">
        <v>0</v>
      </c>
      <c r="M109" s="70">
        <v>0</v>
      </c>
      <c r="N109" s="70">
        <v>12</v>
      </c>
      <c r="O109" s="70">
        <v>39</v>
      </c>
      <c r="P109" s="70">
        <v>8.4</v>
      </c>
      <c r="Q109" s="70">
        <v>1.1000000000000001</v>
      </c>
      <c r="R109" s="70">
        <v>0</v>
      </c>
      <c r="S109" s="70">
        <v>0.66</v>
      </c>
      <c r="T109" s="17"/>
      <c r="U109" s="3"/>
      <c r="V109" s="3"/>
    </row>
    <row r="110" spans="2:22" ht="26.25" x14ac:dyDescent="0.25">
      <c r="B110" s="143" t="s">
        <v>64</v>
      </c>
      <c r="C110" s="80" t="s">
        <v>61</v>
      </c>
      <c r="D110" s="81" t="s">
        <v>60</v>
      </c>
      <c r="E110" s="70">
        <v>75</v>
      </c>
      <c r="F110" s="70">
        <v>3.9</v>
      </c>
      <c r="G110" s="70">
        <v>0.9</v>
      </c>
      <c r="H110" s="70">
        <v>12</v>
      </c>
      <c r="I110" s="70">
        <v>5.3999999999999999E-2</v>
      </c>
      <c r="J110" s="70">
        <v>1.7999999999999999E-2</v>
      </c>
      <c r="K110" s="70">
        <v>0</v>
      </c>
      <c r="L110" s="70">
        <v>0</v>
      </c>
      <c r="M110" s="70">
        <v>0.27</v>
      </c>
      <c r="N110" s="70">
        <v>10.5</v>
      </c>
      <c r="O110" s="70">
        <v>47.4</v>
      </c>
      <c r="P110" s="70">
        <v>5.0999999999999996</v>
      </c>
      <c r="Q110" s="70">
        <v>0.36</v>
      </c>
      <c r="R110" s="70">
        <v>0</v>
      </c>
      <c r="S110" s="70">
        <v>1.17</v>
      </c>
      <c r="T110" s="17"/>
      <c r="U110" s="3"/>
      <c r="V110" s="3"/>
    </row>
    <row r="111" spans="2:22" ht="26.25" x14ac:dyDescent="0.2">
      <c r="B111" s="126"/>
      <c r="C111" s="75" t="s">
        <v>28</v>
      </c>
      <c r="D111" s="139">
        <v>560</v>
      </c>
      <c r="E111" s="76">
        <f t="shared" ref="E111:S111" si="7">SUM(E106:E110)</f>
        <v>648.6</v>
      </c>
      <c r="F111" s="76">
        <f t="shared" si="7"/>
        <v>18.939999999999998</v>
      </c>
      <c r="G111" s="76">
        <f t="shared" si="7"/>
        <v>14.76</v>
      </c>
      <c r="H111" s="76">
        <f t="shared" si="7"/>
        <v>108.10000000000001</v>
      </c>
      <c r="I111" s="76">
        <f t="shared" si="7"/>
        <v>0.32</v>
      </c>
      <c r="J111" s="76">
        <f t="shared" si="7"/>
        <v>0.217</v>
      </c>
      <c r="K111" s="76">
        <f t="shared" si="7"/>
        <v>1.8559999999999999</v>
      </c>
      <c r="L111" s="76">
        <f t="shared" si="7"/>
        <v>3.2000000000000001E-2</v>
      </c>
      <c r="M111" s="76">
        <f t="shared" si="7"/>
        <v>0.81800000000000006</v>
      </c>
      <c r="N111" s="76">
        <f t="shared" si="7"/>
        <v>79.238</v>
      </c>
      <c r="O111" s="76">
        <f t="shared" si="7"/>
        <v>267.85999999999996</v>
      </c>
      <c r="P111" s="76">
        <f t="shared" si="7"/>
        <v>58.416000000000004</v>
      </c>
      <c r="Q111" s="76">
        <f t="shared" si="7"/>
        <v>4.3080000000000007</v>
      </c>
      <c r="R111" s="76">
        <f t="shared" si="7"/>
        <v>2.3E-2</v>
      </c>
      <c r="S111" s="76">
        <f t="shared" si="7"/>
        <v>3.8039999999999998</v>
      </c>
      <c r="T111" s="15" t="e">
        <f>SUM(#REF!)</f>
        <v>#REF!</v>
      </c>
      <c r="U111" s="3"/>
      <c r="V111" s="3"/>
    </row>
    <row r="112" spans="2:22" ht="26.25" x14ac:dyDescent="0.4">
      <c r="B112" s="132"/>
      <c r="C112" s="38"/>
      <c r="D112" s="131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7"/>
      <c r="U112" s="3"/>
      <c r="V112" s="3"/>
    </row>
    <row r="113" spans="2:22" ht="26.25" x14ac:dyDescent="0.4">
      <c r="B113" s="133"/>
      <c r="C113" s="105" t="s">
        <v>43</v>
      </c>
      <c r="D113" s="115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20"/>
      <c r="U113" s="3"/>
      <c r="V113" s="3"/>
    </row>
    <row r="114" spans="2:22" ht="26.25" x14ac:dyDescent="0.4">
      <c r="B114" s="133"/>
      <c r="C114" s="109"/>
      <c r="D114" s="115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10"/>
      <c r="Q114" s="110"/>
      <c r="R114" s="110"/>
      <c r="S114" s="111"/>
      <c r="T114" s="20"/>
      <c r="U114" s="3"/>
      <c r="V114" s="3"/>
    </row>
    <row r="115" spans="2:22" ht="25.5" x14ac:dyDescent="0.2">
      <c r="B115" s="173" t="s">
        <v>1</v>
      </c>
      <c r="C115" s="173" t="s">
        <v>2</v>
      </c>
      <c r="D115" s="187" t="s">
        <v>3</v>
      </c>
      <c r="E115" s="188" t="s">
        <v>4</v>
      </c>
      <c r="F115" s="184" t="s">
        <v>5</v>
      </c>
      <c r="G115" s="185"/>
      <c r="H115" s="186"/>
      <c r="I115" s="184" t="s">
        <v>6</v>
      </c>
      <c r="J115" s="185"/>
      <c r="K115" s="185"/>
      <c r="L115" s="185"/>
      <c r="M115" s="186"/>
      <c r="N115" s="184" t="s">
        <v>7</v>
      </c>
      <c r="O115" s="185"/>
      <c r="P115" s="185"/>
      <c r="Q115" s="185"/>
      <c r="R115" s="185"/>
      <c r="S115" s="186"/>
      <c r="T115" s="20"/>
      <c r="U115" s="3"/>
      <c r="V115" s="3"/>
    </row>
    <row r="116" spans="2:22" ht="25.5" x14ac:dyDescent="0.2">
      <c r="B116" s="173"/>
      <c r="C116" s="173"/>
      <c r="D116" s="175"/>
      <c r="E116" s="177"/>
      <c r="F116" s="65" t="s">
        <v>8</v>
      </c>
      <c r="G116" s="65" t="s">
        <v>9</v>
      </c>
      <c r="H116" s="65" t="s">
        <v>10</v>
      </c>
      <c r="I116" s="65" t="s">
        <v>11</v>
      </c>
      <c r="J116" s="65" t="s">
        <v>12</v>
      </c>
      <c r="K116" s="65" t="s">
        <v>13</v>
      </c>
      <c r="L116" s="65" t="s">
        <v>14</v>
      </c>
      <c r="M116" s="65" t="s">
        <v>15</v>
      </c>
      <c r="N116" s="65" t="s">
        <v>16</v>
      </c>
      <c r="O116" s="65" t="s">
        <v>17</v>
      </c>
      <c r="P116" s="65" t="s">
        <v>18</v>
      </c>
      <c r="Q116" s="65" t="s">
        <v>19</v>
      </c>
      <c r="R116" s="65" t="s">
        <v>20</v>
      </c>
      <c r="S116" s="65" t="s">
        <v>21</v>
      </c>
      <c r="T116" s="20"/>
      <c r="U116" s="3"/>
      <c r="V116" s="3"/>
    </row>
    <row r="117" spans="2:22" ht="26.25" x14ac:dyDescent="0.2">
      <c r="B117" s="66"/>
      <c r="C117" s="144" t="s">
        <v>22</v>
      </c>
      <c r="D117" s="68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32">
        <v>0</v>
      </c>
      <c r="U117" s="3"/>
      <c r="V117" s="3"/>
    </row>
    <row r="118" spans="2:22" ht="26.25" x14ac:dyDescent="0.2">
      <c r="B118" s="79">
        <v>241</v>
      </c>
      <c r="C118" s="94" t="s">
        <v>37</v>
      </c>
      <c r="D118" s="68" t="s">
        <v>46</v>
      </c>
      <c r="E118" s="69">
        <v>214</v>
      </c>
      <c r="F118" s="69">
        <v>4.2699999999999996</v>
      </c>
      <c r="G118" s="69">
        <v>8.08</v>
      </c>
      <c r="H118" s="69">
        <v>31.07</v>
      </c>
      <c r="I118" s="69">
        <v>0.17</v>
      </c>
      <c r="J118" s="69">
        <v>0.1</v>
      </c>
      <c r="K118" s="69">
        <v>21.36</v>
      </c>
      <c r="L118" s="69">
        <v>0</v>
      </c>
      <c r="M118" s="69">
        <v>0.3</v>
      </c>
      <c r="N118" s="69">
        <v>49.988</v>
      </c>
      <c r="O118" s="69">
        <v>104.43</v>
      </c>
      <c r="P118" s="69">
        <v>12.88</v>
      </c>
      <c r="Q118" s="69">
        <v>0</v>
      </c>
      <c r="R118" s="69">
        <v>0</v>
      </c>
      <c r="S118" s="69">
        <v>1.23</v>
      </c>
      <c r="T118" s="20"/>
      <c r="U118" s="3"/>
      <c r="V118" s="3"/>
    </row>
    <row r="119" spans="2:22" ht="26.25" x14ac:dyDescent="0.25">
      <c r="B119" s="147" t="s">
        <v>64</v>
      </c>
      <c r="C119" s="145" t="s">
        <v>66</v>
      </c>
      <c r="D119" s="68" t="s">
        <v>47</v>
      </c>
      <c r="E119" s="70">
        <v>158.6</v>
      </c>
      <c r="F119" s="70">
        <v>16.899999999999999</v>
      </c>
      <c r="G119" s="70">
        <v>2.9</v>
      </c>
      <c r="H119" s="70">
        <v>16.3</v>
      </c>
      <c r="I119" s="70">
        <v>8.1000000000000003E-2</v>
      </c>
      <c r="J119" s="70">
        <v>8.4000000000000005E-2</v>
      </c>
      <c r="K119" s="70">
        <v>7.0000000000000007E-2</v>
      </c>
      <c r="L119" s="70">
        <v>1.7000000000000001E-2</v>
      </c>
      <c r="M119" s="70">
        <v>0.55700000000000005</v>
      </c>
      <c r="N119" s="70">
        <v>19.96</v>
      </c>
      <c r="O119" s="70">
        <v>135.69999999999999</v>
      </c>
      <c r="P119" s="70">
        <v>55.45</v>
      </c>
      <c r="Q119" s="70">
        <v>0.84450000000000003</v>
      </c>
      <c r="R119" s="70">
        <v>5.0000000000000001E-3</v>
      </c>
      <c r="S119" s="70">
        <v>1.34</v>
      </c>
      <c r="T119" s="22"/>
      <c r="U119" s="8"/>
      <c r="V119" s="8"/>
    </row>
    <row r="120" spans="2:22" ht="26.25" x14ac:dyDescent="0.25">
      <c r="B120" s="143" t="s">
        <v>64</v>
      </c>
      <c r="C120" s="135" t="s">
        <v>52</v>
      </c>
      <c r="D120" s="68" t="s">
        <v>46</v>
      </c>
      <c r="E120" s="71">
        <v>40</v>
      </c>
      <c r="F120" s="71">
        <v>0.1</v>
      </c>
      <c r="G120" s="71">
        <v>0</v>
      </c>
      <c r="H120" s="71">
        <v>9.5</v>
      </c>
      <c r="I120" s="71">
        <v>0</v>
      </c>
      <c r="J120" s="71">
        <v>0.21</v>
      </c>
      <c r="K120" s="71">
        <v>8</v>
      </c>
      <c r="L120" s="71">
        <v>0</v>
      </c>
      <c r="M120" s="70">
        <v>0</v>
      </c>
      <c r="N120" s="71">
        <v>12</v>
      </c>
      <c r="O120" s="71">
        <v>4</v>
      </c>
      <c r="P120" s="71">
        <v>4</v>
      </c>
      <c r="Q120" s="71">
        <v>0</v>
      </c>
      <c r="R120" s="71">
        <v>0</v>
      </c>
      <c r="S120" s="71">
        <v>0.2</v>
      </c>
      <c r="T120" s="18"/>
      <c r="U120" s="3"/>
      <c r="V120" s="3"/>
    </row>
    <row r="121" spans="2:22" ht="25.5" customHeight="1" x14ac:dyDescent="0.25">
      <c r="B121" s="143" t="s">
        <v>64</v>
      </c>
      <c r="C121" s="72" t="s">
        <v>24</v>
      </c>
      <c r="D121" s="68" t="s">
        <v>49</v>
      </c>
      <c r="E121" s="70">
        <v>49</v>
      </c>
      <c r="F121" s="70">
        <v>1.62</v>
      </c>
      <c r="G121" s="70">
        <v>0.2</v>
      </c>
      <c r="H121" s="70">
        <v>9.76</v>
      </c>
      <c r="I121" s="70">
        <v>6.6000000000000003E-2</v>
      </c>
      <c r="J121" s="70">
        <v>3.5999999999999997E-2</v>
      </c>
      <c r="K121" s="70">
        <v>0</v>
      </c>
      <c r="L121" s="70">
        <v>0</v>
      </c>
      <c r="M121" s="70">
        <v>0</v>
      </c>
      <c r="N121" s="70">
        <v>12</v>
      </c>
      <c r="O121" s="70">
        <v>39</v>
      </c>
      <c r="P121" s="70">
        <v>8.4</v>
      </c>
      <c r="Q121" s="70">
        <v>1.1000000000000001</v>
      </c>
      <c r="R121" s="70">
        <v>0</v>
      </c>
      <c r="S121" s="70">
        <v>0.66</v>
      </c>
      <c r="T121" s="17"/>
      <c r="U121" s="3"/>
      <c r="V121" s="3"/>
    </row>
    <row r="122" spans="2:22" ht="26.25" x14ac:dyDescent="0.25">
      <c r="B122" s="143" t="s">
        <v>64</v>
      </c>
      <c r="C122" s="80" t="s">
        <v>61</v>
      </c>
      <c r="D122" s="81" t="s">
        <v>60</v>
      </c>
      <c r="E122" s="70">
        <v>75</v>
      </c>
      <c r="F122" s="70">
        <v>3.9</v>
      </c>
      <c r="G122" s="70">
        <v>0.9</v>
      </c>
      <c r="H122" s="70">
        <v>12</v>
      </c>
      <c r="I122" s="70">
        <v>5.3999999999999999E-2</v>
      </c>
      <c r="J122" s="70">
        <v>1.7999999999999999E-2</v>
      </c>
      <c r="K122" s="70">
        <v>0</v>
      </c>
      <c r="L122" s="70">
        <v>0</v>
      </c>
      <c r="M122" s="70">
        <v>0.27</v>
      </c>
      <c r="N122" s="70">
        <v>10.5</v>
      </c>
      <c r="O122" s="70">
        <v>47.4</v>
      </c>
      <c r="P122" s="70">
        <v>5.0999999999999996</v>
      </c>
      <c r="Q122" s="70">
        <v>0.36</v>
      </c>
      <c r="R122" s="70">
        <v>0</v>
      </c>
      <c r="S122" s="70">
        <v>1.17</v>
      </c>
      <c r="T122" s="17"/>
      <c r="U122" s="3"/>
      <c r="V122" s="3"/>
    </row>
    <row r="123" spans="2:22" ht="25.5" x14ac:dyDescent="0.2">
      <c r="B123" s="76"/>
      <c r="C123" s="134" t="s">
        <v>28</v>
      </c>
      <c r="D123" s="141">
        <v>870</v>
      </c>
      <c r="E123" s="76">
        <f t="shared" ref="E123:S123" si="8">SUM(E118:E122)</f>
        <v>536.6</v>
      </c>
      <c r="F123" s="76">
        <f t="shared" si="8"/>
        <v>26.79</v>
      </c>
      <c r="G123" s="76">
        <f t="shared" si="8"/>
        <v>12.08</v>
      </c>
      <c r="H123" s="76">
        <f t="shared" si="8"/>
        <v>78.63000000000001</v>
      </c>
      <c r="I123" s="76">
        <f t="shared" si="8"/>
        <v>0.371</v>
      </c>
      <c r="J123" s="76">
        <f t="shared" si="8"/>
        <v>0.44800000000000001</v>
      </c>
      <c r="K123" s="76">
        <f t="shared" si="8"/>
        <v>29.43</v>
      </c>
      <c r="L123" s="76">
        <f t="shared" si="8"/>
        <v>1.7000000000000001E-2</v>
      </c>
      <c r="M123" s="76">
        <f t="shared" si="8"/>
        <v>1.127</v>
      </c>
      <c r="N123" s="76">
        <f t="shared" si="8"/>
        <v>104.44800000000001</v>
      </c>
      <c r="O123" s="76">
        <f t="shared" si="8"/>
        <v>330.53</v>
      </c>
      <c r="P123" s="76">
        <f t="shared" si="8"/>
        <v>85.83</v>
      </c>
      <c r="Q123" s="76">
        <f t="shared" si="8"/>
        <v>2.3045</v>
      </c>
      <c r="R123" s="76">
        <f t="shared" si="8"/>
        <v>5.0000000000000001E-3</v>
      </c>
      <c r="S123" s="76">
        <f t="shared" si="8"/>
        <v>4.6000000000000005</v>
      </c>
      <c r="T123" s="24"/>
      <c r="U123" s="3"/>
      <c r="V123" s="3"/>
    </row>
    <row r="124" spans="2:22" ht="26.25" x14ac:dyDescent="0.4">
      <c r="B124" s="132"/>
      <c r="C124" s="38"/>
      <c r="D124" s="131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24"/>
      <c r="U124" s="3"/>
      <c r="V124" s="3"/>
    </row>
    <row r="125" spans="2:22" ht="26.25" x14ac:dyDescent="0.4">
      <c r="B125" s="133"/>
      <c r="C125" s="105" t="s">
        <v>44</v>
      </c>
      <c r="D125" s="115"/>
      <c r="E125" s="107"/>
      <c r="F125" s="107"/>
      <c r="G125" s="107"/>
      <c r="H125" s="107"/>
      <c r="I125" s="107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24"/>
      <c r="U125" s="3"/>
      <c r="V125" s="3"/>
    </row>
    <row r="126" spans="2:22" ht="26.25" x14ac:dyDescent="0.4">
      <c r="B126" s="133"/>
      <c r="C126" s="109"/>
      <c r="D126" s="115"/>
      <c r="E126" s="107"/>
      <c r="F126" s="107"/>
      <c r="G126" s="107"/>
      <c r="H126" s="107"/>
      <c r="I126" s="107"/>
      <c r="J126" s="107"/>
      <c r="K126" s="107"/>
      <c r="L126" s="107"/>
      <c r="M126" s="107"/>
      <c r="N126" s="107"/>
      <c r="O126" s="107"/>
      <c r="P126" s="110"/>
      <c r="Q126" s="110"/>
      <c r="R126" s="110"/>
      <c r="S126" s="111"/>
      <c r="T126" s="24"/>
      <c r="U126" s="3"/>
      <c r="V126" s="3"/>
    </row>
    <row r="127" spans="2:22" ht="25.5" x14ac:dyDescent="0.2">
      <c r="B127" s="189" t="s">
        <v>1</v>
      </c>
      <c r="C127" s="189" t="s">
        <v>2</v>
      </c>
      <c r="D127" s="187" t="s">
        <v>3</v>
      </c>
      <c r="E127" s="188" t="s">
        <v>4</v>
      </c>
      <c r="F127" s="184" t="s">
        <v>5</v>
      </c>
      <c r="G127" s="185"/>
      <c r="H127" s="186"/>
      <c r="I127" s="184" t="s">
        <v>6</v>
      </c>
      <c r="J127" s="185"/>
      <c r="K127" s="185"/>
      <c r="L127" s="185"/>
      <c r="M127" s="186"/>
      <c r="N127" s="184" t="s">
        <v>7</v>
      </c>
      <c r="O127" s="185"/>
      <c r="P127" s="185"/>
      <c r="Q127" s="185"/>
      <c r="R127" s="185"/>
      <c r="S127" s="186"/>
      <c r="T127" s="24"/>
      <c r="U127" s="3"/>
      <c r="V127" s="3"/>
    </row>
    <row r="128" spans="2:22" ht="25.5" x14ac:dyDescent="0.2">
      <c r="B128" s="172"/>
      <c r="C128" s="172"/>
      <c r="D128" s="175"/>
      <c r="E128" s="190"/>
      <c r="F128" s="65" t="s">
        <v>8</v>
      </c>
      <c r="G128" s="65" t="s">
        <v>9</v>
      </c>
      <c r="H128" s="65" t="s">
        <v>10</v>
      </c>
      <c r="I128" s="65" t="s">
        <v>11</v>
      </c>
      <c r="J128" s="65" t="s">
        <v>12</v>
      </c>
      <c r="K128" s="65" t="s">
        <v>13</v>
      </c>
      <c r="L128" s="65" t="s">
        <v>14</v>
      </c>
      <c r="M128" s="65" t="s">
        <v>15</v>
      </c>
      <c r="N128" s="65" t="s">
        <v>16</v>
      </c>
      <c r="O128" s="65" t="s">
        <v>17</v>
      </c>
      <c r="P128" s="65" t="s">
        <v>18</v>
      </c>
      <c r="Q128" s="65" t="s">
        <v>19</v>
      </c>
      <c r="R128" s="65" t="s">
        <v>20</v>
      </c>
      <c r="S128" s="65" t="s">
        <v>21</v>
      </c>
      <c r="T128" s="24"/>
      <c r="U128" s="3"/>
      <c r="V128" s="3"/>
    </row>
    <row r="129" spans="2:22" ht="26.25" x14ac:dyDescent="0.2">
      <c r="B129" s="66"/>
      <c r="C129" s="77" t="s">
        <v>22</v>
      </c>
      <c r="D129" s="68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24"/>
      <c r="U129" s="3"/>
      <c r="V129" s="3"/>
    </row>
    <row r="130" spans="2:22" ht="52.5" x14ac:dyDescent="0.2">
      <c r="B130" s="66">
        <v>67</v>
      </c>
      <c r="C130" s="67" t="s">
        <v>53</v>
      </c>
      <c r="D130" s="142" t="s">
        <v>63</v>
      </c>
      <c r="E130" s="70">
        <v>142</v>
      </c>
      <c r="F130" s="70">
        <v>6.44</v>
      </c>
      <c r="G130" s="70">
        <v>7.47</v>
      </c>
      <c r="H130" s="70">
        <v>14.43</v>
      </c>
      <c r="I130" s="70">
        <v>0.1</v>
      </c>
      <c r="J130" s="70">
        <v>0</v>
      </c>
      <c r="K130" s="70">
        <v>6.75</v>
      </c>
      <c r="L130" s="70">
        <v>0.6</v>
      </c>
      <c r="M130" s="70">
        <v>2.4249999999999998</v>
      </c>
      <c r="N130" s="70">
        <v>63.174999999999997</v>
      </c>
      <c r="O130" s="70">
        <v>105.5</v>
      </c>
      <c r="P130" s="70">
        <v>35.450000000000003</v>
      </c>
      <c r="Q130" s="70">
        <v>0.04</v>
      </c>
      <c r="R130" s="70">
        <v>0</v>
      </c>
      <c r="S130" s="70">
        <v>1.7250000000000001</v>
      </c>
      <c r="T130" s="24"/>
      <c r="U130" s="3"/>
      <c r="V130" s="3"/>
    </row>
    <row r="131" spans="2:22" ht="26.25" x14ac:dyDescent="0.2">
      <c r="B131" s="127">
        <v>227</v>
      </c>
      <c r="C131" s="128" t="s">
        <v>33</v>
      </c>
      <c r="D131" s="129" t="s">
        <v>46</v>
      </c>
      <c r="E131" s="130">
        <v>281</v>
      </c>
      <c r="F131" s="130">
        <v>7.36</v>
      </c>
      <c r="G131" s="130">
        <v>7.06</v>
      </c>
      <c r="H131" s="130">
        <v>47.11</v>
      </c>
      <c r="I131" s="130">
        <v>7.1999999999999995E-2</v>
      </c>
      <c r="J131" s="130">
        <v>0.2</v>
      </c>
      <c r="K131" s="130">
        <v>0.2</v>
      </c>
      <c r="L131" s="130">
        <v>1.03E-2</v>
      </c>
      <c r="M131" s="130">
        <v>0.96</v>
      </c>
      <c r="N131" s="130">
        <v>265.68</v>
      </c>
      <c r="O131" s="130">
        <v>181.87</v>
      </c>
      <c r="P131" s="130">
        <v>18.288</v>
      </c>
      <c r="Q131" s="130">
        <v>1.4</v>
      </c>
      <c r="R131" s="130">
        <v>0.02</v>
      </c>
      <c r="S131" s="130">
        <v>1.1080000000000001</v>
      </c>
      <c r="T131" s="24"/>
      <c r="U131" s="3"/>
      <c r="V131" s="3"/>
    </row>
    <row r="132" spans="2:22" ht="26.25" x14ac:dyDescent="0.2">
      <c r="B132" s="143" t="s">
        <v>64</v>
      </c>
      <c r="C132" s="145" t="s">
        <v>65</v>
      </c>
      <c r="D132" s="68" t="s">
        <v>47</v>
      </c>
      <c r="E132" s="70">
        <v>158.80000000000001</v>
      </c>
      <c r="F132" s="70">
        <v>9.8000000000000007</v>
      </c>
      <c r="G132" s="70">
        <v>9</v>
      </c>
      <c r="H132" s="70">
        <v>10.1</v>
      </c>
      <c r="I132" s="70">
        <v>0.05</v>
      </c>
      <c r="J132" s="70">
        <v>0.1</v>
      </c>
      <c r="K132" s="70">
        <v>7.6</v>
      </c>
      <c r="L132" s="70">
        <v>0.1</v>
      </c>
      <c r="M132" s="70">
        <v>0.6</v>
      </c>
      <c r="N132" s="70">
        <v>27.8</v>
      </c>
      <c r="O132" s="70">
        <v>117.1</v>
      </c>
      <c r="P132" s="70">
        <v>19.7</v>
      </c>
      <c r="Q132" s="70">
        <v>1.5949</v>
      </c>
      <c r="R132" s="70">
        <v>4.5</v>
      </c>
      <c r="S132" s="70">
        <v>1.6</v>
      </c>
      <c r="T132" s="29"/>
      <c r="U132" s="3"/>
      <c r="V132" s="3"/>
    </row>
    <row r="133" spans="2:22" ht="46.5" x14ac:dyDescent="0.2">
      <c r="B133" s="79">
        <v>299</v>
      </c>
      <c r="C133" s="72" t="s">
        <v>39</v>
      </c>
      <c r="D133" s="142" t="s">
        <v>62</v>
      </c>
      <c r="E133" s="70">
        <v>60</v>
      </c>
      <c r="F133" s="70">
        <v>0</v>
      </c>
      <c r="G133" s="70">
        <v>0</v>
      </c>
      <c r="H133" s="70">
        <v>15</v>
      </c>
      <c r="I133" s="70">
        <v>0</v>
      </c>
      <c r="J133" s="70">
        <v>0</v>
      </c>
      <c r="K133" s="70">
        <v>0.03</v>
      </c>
      <c r="L133" s="70">
        <v>0</v>
      </c>
      <c r="M133" s="70">
        <v>0</v>
      </c>
      <c r="N133" s="70">
        <v>0</v>
      </c>
      <c r="O133" s="70">
        <v>2.8</v>
      </c>
      <c r="P133" s="70">
        <v>1.4</v>
      </c>
      <c r="Q133" s="70">
        <v>0</v>
      </c>
      <c r="R133" s="70">
        <v>0</v>
      </c>
      <c r="S133" s="70">
        <v>0.28000000000000003</v>
      </c>
      <c r="T133" s="31"/>
    </row>
    <row r="134" spans="2:22" ht="26.25" x14ac:dyDescent="0.2">
      <c r="B134" s="143" t="s">
        <v>64</v>
      </c>
      <c r="C134" s="72" t="s">
        <v>24</v>
      </c>
      <c r="D134" s="68" t="s">
        <v>49</v>
      </c>
      <c r="E134" s="70">
        <v>49</v>
      </c>
      <c r="F134" s="70">
        <v>1.62</v>
      </c>
      <c r="G134" s="70">
        <v>0.2</v>
      </c>
      <c r="H134" s="70">
        <v>9.76</v>
      </c>
      <c r="I134" s="70">
        <v>6.6000000000000003E-2</v>
      </c>
      <c r="J134" s="70">
        <v>3.5999999999999997E-2</v>
      </c>
      <c r="K134" s="70">
        <v>0</v>
      </c>
      <c r="L134" s="70">
        <v>0</v>
      </c>
      <c r="M134" s="70">
        <v>0</v>
      </c>
      <c r="N134" s="70">
        <v>12</v>
      </c>
      <c r="O134" s="70">
        <v>39</v>
      </c>
      <c r="P134" s="70">
        <v>8.4</v>
      </c>
      <c r="Q134" s="70">
        <v>1.1000000000000001</v>
      </c>
      <c r="R134" s="70">
        <v>0</v>
      </c>
      <c r="S134" s="70">
        <v>0.66</v>
      </c>
    </row>
    <row r="135" spans="2:22" ht="26.25" x14ac:dyDescent="0.2">
      <c r="B135" s="143" t="s">
        <v>64</v>
      </c>
      <c r="C135" s="80" t="s">
        <v>61</v>
      </c>
      <c r="D135" s="81" t="s">
        <v>60</v>
      </c>
      <c r="E135" s="70">
        <v>75</v>
      </c>
      <c r="F135" s="70">
        <v>3.9</v>
      </c>
      <c r="G135" s="70">
        <v>0.9</v>
      </c>
      <c r="H135" s="70">
        <v>12</v>
      </c>
      <c r="I135" s="70">
        <v>5.3999999999999999E-2</v>
      </c>
      <c r="J135" s="70">
        <v>1.7999999999999999E-2</v>
      </c>
      <c r="K135" s="70">
        <v>0</v>
      </c>
      <c r="L135" s="70">
        <v>0</v>
      </c>
      <c r="M135" s="70">
        <v>0.27</v>
      </c>
      <c r="N135" s="70">
        <v>10.5</v>
      </c>
      <c r="O135" s="70">
        <v>47.4</v>
      </c>
      <c r="P135" s="70">
        <v>5.0999999999999996</v>
      </c>
      <c r="Q135" s="70">
        <v>0.36</v>
      </c>
      <c r="R135" s="70">
        <v>0</v>
      </c>
      <c r="S135" s="70">
        <v>1.17</v>
      </c>
    </row>
    <row r="136" spans="2:22" ht="25.5" x14ac:dyDescent="0.2">
      <c r="B136" s="99"/>
      <c r="C136" s="136" t="s">
        <v>28</v>
      </c>
      <c r="D136" s="140">
        <v>810</v>
      </c>
      <c r="E136" s="125">
        <f t="shared" ref="E136:S136" si="9">SUM(E130:E135)</f>
        <v>765.8</v>
      </c>
      <c r="F136" s="76">
        <f t="shared" si="9"/>
        <v>29.12</v>
      </c>
      <c r="G136" s="76">
        <f t="shared" si="9"/>
        <v>24.63</v>
      </c>
      <c r="H136" s="76">
        <f t="shared" si="9"/>
        <v>108.4</v>
      </c>
      <c r="I136" s="76">
        <f t="shared" si="9"/>
        <v>0.34199999999999997</v>
      </c>
      <c r="J136" s="76">
        <f t="shared" si="9"/>
        <v>0.35400000000000004</v>
      </c>
      <c r="K136" s="76">
        <f t="shared" si="9"/>
        <v>14.58</v>
      </c>
      <c r="L136" s="76">
        <f t="shared" si="9"/>
        <v>0.71029999999999993</v>
      </c>
      <c r="M136" s="76">
        <f t="shared" si="9"/>
        <v>4.2549999999999999</v>
      </c>
      <c r="N136" s="76">
        <f t="shared" si="9"/>
        <v>379.15500000000003</v>
      </c>
      <c r="O136" s="76">
        <f t="shared" si="9"/>
        <v>493.67</v>
      </c>
      <c r="P136" s="76">
        <f t="shared" si="9"/>
        <v>88.338000000000008</v>
      </c>
      <c r="Q136" s="76">
        <f t="shared" si="9"/>
        <v>4.4949000000000003</v>
      </c>
      <c r="R136" s="76">
        <f t="shared" si="9"/>
        <v>4.5199999999999996</v>
      </c>
      <c r="S136" s="76">
        <f t="shared" si="9"/>
        <v>6.5430000000000001</v>
      </c>
    </row>
  </sheetData>
  <mergeCells count="98">
    <mergeCell ref="B92:B93"/>
    <mergeCell ref="C92:C93"/>
    <mergeCell ref="D92:D93"/>
    <mergeCell ref="E92:E93"/>
    <mergeCell ref="F92:H92"/>
    <mergeCell ref="I92:M92"/>
    <mergeCell ref="N92:S92"/>
    <mergeCell ref="I127:M127"/>
    <mergeCell ref="N127:S127"/>
    <mergeCell ref="B127:B128"/>
    <mergeCell ref="C127:C128"/>
    <mergeCell ref="D127:D128"/>
    <mergeCell ref="E127:E128"/>
    <mergeCell ref="F127:H127"/>
    <mergeCell ref="I103:M103"/>
    <mergeCell ref="N103:S103"/>
    <mergeCell ref="B115:B116"/>
    <mergeCell ref="C115:C116"/>
    <mergeCell ref="D115:D116"/>
    <mergeCell ref="E115:E116"/>
    <mergeCell ref="F115:H115"/>
    <mergeCell ref="I115:M115"/>
    <mergeCell ref="N115:S115"/>
    <mergeCell ref="B103:B104"/>
    <mergeCell ref="C103:C104"/>
    <mergeCell ref="D103:D104"/>
    <mergeCell ref="E103:E104"/>
    <mergeCell ref="F103:H103"/>
    <mergeCell ref="I78:M78"/>
    <mergeCell ref="N78:S78"/>
    <mergeCell ref="B90:B91"/>
    <mergeCell ref="C90:C91"/>
    <mergeCell ref="D90:D91"/>
    <mergeCell ref="E90:E91"/>
    <mergeCell ref="F90:H90"/>
    <mergeCell ref="I90:M90"/>
    <mergeCell ref="N90:S90"/>
    <mergeCell ref="B78:B79"/>
    <mergeCell ref="C78:C79"/>
    <mergeCell ref="D78:D79"/>
    <mergeCell ref="E78:E79"/>
    <mergeCell ref="F78:H78"/>
    <mergeCell ref="I54:M54"/>
    <mergeCell ref="N54:S54"/>
    <mergeCell ref="B66:B67"/>
    <mergeCell ref="C66:C67"/>
    <mergeCell ref="D66:D67"/>
    <mergeCell ref="E66:E67"/>
    <mergeCell ref="F66:H66"/>
    <mergeCell ref="I66:M66"/>
    <mergeCell ref="N66:S66"/>
    <mergeCell ref="B54:B55"/>
    <mergeCell ref="C54:C55"/>
    <mergeCell ref="D54:D55"/>
    <mergeCell ref="E54:E55"/>
    <mergeCell ref="F54:H54"/>
    <mergeCell ref="I31:M31"/>
    <mergeCell ref="N31:S31"/>
    <mergeCell ref="B42:B43"/>
    <mergeCell ref="C42:C43"/>
    <mergeCell ref="D42:D43"/>
    <mergeCell ref="E42:E43"/>
    <mergeCell ref="F42:H42"/>
    <mergeCell ref="I42:M42"/>
    <mergeCell ref="N42:S42"/>
    <mergeCell ref="B31:B32"/>
    <mergeCell ref="C31:C32"/>
    <mergeCell ref="D31:D32"/>
    <mergeCell ref="E31:E32"/>
    <mergeCell ref="F31:H31"/>
    <mergeCell ref="C11:R11"/>
    <mergeCell ref="C13:R13"/>
    <mergeCell ref="G16:I16"/>
    <mergeCell ref="C17:D17"/>
    <mergeCell ref="B19:B20"/>
    <mergeCell ref="C19:C20"/>
    <mergeCell ref="D19:D20"/>
    <mergeCell ref="E19:E20"/>
    <mergeCell ref="F19:H19"/>
    <mergeCell ref="I19:M19"/>
    <mergeCell ref="N19:S19"/>
    <mergeCell ref="G12:I12"/>
    <mergeCell ref="O7:S7"/>
    <mergeCell ref="E10:L10"/>
    <mergeCell ref="E9:L9"/>
    <mergeCell ref="E8:L8"/>
    <mergeCell ref="C7:D7"/>
    <mergeCell ref="C6:D6"/>
    <mergeCell ref="G2:I2"/>
    <mergeCell ref="G3:I3"/>
    <mergeCell ref="G4:I4"/>
    <mergeCell ref="G5:I5"/>
    <mergeCell ref="G6:I6"/>
    <mergeCell ref="O2:S2"/>
    <mergeCell ref="O3:S3"/>
    <mergeCell ref="O4:S4"/>
    <mergeCell ref="O5:S5"/>
    <mergeCell ref="O6:S6"/>
  </mergeCells>
  <phoneticPr fontId="1" type="noConversion"/>
  <pageMargins left="0.31496062992125984" right="0.31496062992125984" top="0.15748031496062992" bottom="0.35433070866141736" header="0.31496062992125984" footer="0.19685039370078741"/>
  <pageSetup paperSize="9" scale="48" orientation="landscape" r:id="rId1"/>
  <headerFooter alignWithMargins="0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MoBIL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</dc:creator>
  <cp:lastModifiedBy>Оржиховская Н. В.</cp:lastModifiedBy>
  <cp:revision/>
  <dcterms:created xsi:type="dcterms:W3CDTF">2011-12-30T01:19:20Z</dcterms:created>
  <dcterms:modified xsi:type="dcterms:W3CDTF">2024-09-02T03:09:43Z</dcterms:modified>
</cp:coreProperties>
</file>